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Završni-2020/ZA PREDAJU/NEkonsolidirano/HR/"/>
    </mc:Choice>
  </mc:AlternateContent>
  <xr:revisionPtr revIDLastSave="201" documentId="8_{D5720D15-5D4C-4B57-80B5-258DE839AB9C}" xr6:coauthVersionLast="46" xr6:coauthVersionMax="46" xr10:uidLastSave="{C50BB41D-9827-4B0B-AF87-DCB8534BDEA2}"/>
  <bookViews>
    <workbookView xWindow="-28920" yWindow="-120" windowWidth="29040" windowHeight="1599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19" l="1"/>
  <c r="H88" i="19"/>
  <c r="H24" i="19"/>
  <c r="I51" i="19"/>
  <c r="I50" i="19"/>
  <c r="H50" i="19"/>
  <c r="I24" i="19"/>
  <c r="H122" i="18"/>
  <c r="H113" i="18"/>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L59" i="22"/>
  <c r="L60" i="22" s="1"/>
  <c r="M59" i="22"/>
  <c r="M60" i="22" s="1"/>
  <c r="N59" i="22"/>
  <c r="N60" i="22" s="1"/>
  <c r="O59" i="22"/>
  <c r="O60" i="22" s="1"/>
  <c r="P59" i="22"/>
  <c r="P60" i="22" s="1"/>
  <c r="Q59" i="22"/>
  <c r="Q60" i="22" s="1"/>
  <c r="R59" i="22"/>
  <c r="R60" i="22" s="1"/>
  <c r="S59" i="22"/>
  <c r="S60" i="22" s="1"/>
  <c r="T59" i="22"/>
  <c r="T60" i="22" s="1"/>
  <c r="V59" i="22"/>
  <c r="V60" i="22" s="1"/>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9" i="19" l="1"/>
  <c r="I57" i="20"/>
  <c r="I59" i="20" s="1"/>
  <c r="H57" i="20"/>
  <c r="H59" i="20" s="1"/>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<sst xmlns="http://schemas.openxmlformats.org/spreadsheetml/2006/main" count="514" uniqueCount="452">
  <si>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</si>
  <si>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</si>
  <si>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</si>
  <si>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</si>
  <si>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</si>
  <si>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</si>
  <si>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</si>
  <si>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</si>
  <si>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</si>
  <si>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</si>
  <si>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</si>
  <si>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</si>
  <si>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</si>
  <si>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</si>
  <si>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</si>
  <si>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</si>
  <si>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</si>
  <si>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</si>
  <si>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</si>
  <si>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</si>
  <si>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</si>
  <si>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</si>
  <si>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</si>
  <si>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</si>
  <si>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</si>
  <si>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</si>
  <si>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</si>
  <si>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</si>
  <si>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</si>
  <si>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</si>
  <si>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</si>
  <si>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</si>
  <si>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</si>
  <si>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</si>
  <si>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</si>
  <si>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</si>
  <si>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</si>
  <si>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</si>
  <si>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</si>
  <si>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</si>
  <si>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</si>
  <si>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</si>
  <si>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</si>
  <si>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</si>
  <si>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</si>
  <si>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</si>
  <si>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</si>
  <si>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</si>
  <si>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</si>
  <si>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</si>
  <si>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</si>
  <si>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</si>
  <si>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</si>
  <si>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</si>
  <si>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</si>
  <si>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</si>
  <si>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</si>
  <si>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</si>
  <si>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</si>
  <si>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</si>
  <si>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</si>
  <si>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</si>
  <si>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</si>
  <si>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</si>
  <si>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</si>
  <si>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</si>
  <si>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</si>
  <si>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</si>
  <si>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</si>
  <si>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</si>
  <si>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</si>
  <si>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</si>
  <si>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</si>
  <si>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</si>
  <si>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</si>
  <si>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</si>
  <si>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</si>
  <si>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</si>
  <si>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</si>
  <si>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</si>
  <si>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</si>
  <si>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</si>
  <si>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</si>
  <si>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</si>
  <si>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</si>
  <si>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</si>
  <si>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</si>
  <si>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</si>
  <si>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</si>
  <si>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</si>
  <si>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</si>
  <si>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</si>
  <si>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</si>
  <si>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</si>
  <si>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</si>
  <si>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</si>
  <si>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</si>
  <si>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</si>
  <si>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</si>
  <si>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</si>
  <si>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</si>
  <si>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</si>
  <si>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</si>
  <si>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</si>
  <si>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</si>
  <si>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</si>
  <si>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</si>
  <si>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</si>
  <si>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</si>
  <si>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</si>
  <si>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</si>
  <si>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</si>
  <si>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</si>
  <si>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</si>
  <si>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</si>
  <si>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</si>
  <si>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</si>
  <si>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</si>
  <si>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</si>
  <si>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</si>
  <si>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</si>
  <si>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</si>
  <si>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</si>
  <si>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</si>
  <si>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</si>
  <si>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</si>
  <si>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</si>
  <si>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</si>
  <si>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</si>
  <si>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</si>
  <si>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</si>
  <si>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</si>
  <si>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</si>
  <si>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</si>
  <si>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</si>
  <si>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</si>
  <si>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</si>
  <si>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</si>
  <si>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</si>
  <si>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</si>
  <si>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</si>
  <si>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</si>
  <si>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</si>
  <si>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</si>
  <si>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</si>
  <si>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</si>
  <si>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</si>
  <si>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</si>
  <si>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</si>
  <si>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</si>
  <si>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</si>
  <si>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</si>
  <si>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</si>
  <si>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</si>
  <si>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</si>
  <si>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</si>
  <si>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</si>
  <si>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</si>
  <si>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</si>
  <si>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</si>
  <si>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</si>
  <si>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</si>
  <si>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</si>
  <si>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</si>
  <si>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</si>
  <si>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</si>
  <si>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</si>
  <si>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</si>
  <si>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</si>
  <si>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</si>
  <si>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</si>
  <si>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</si>
  <si>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</si>
  <si>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</si>
  <si>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</si>
  <si>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</si>
  <si>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</si>
  <si>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</si>
  <si>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</si>
  <si>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</si>
  <si>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</si>
  <si>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</si>
  <si>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</si>
  <si>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</si>
  <si>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</si>
  <si>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</si>
  <si>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</si>
  <si>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</si>
  <si>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</si>
  <si>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</si>
  <si>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</si>
  <si>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</si>
  <si>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</si>
  <si>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</si>
  <si>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</si>
  <si>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</si>
  <si>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</si>
  <si>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</si>
  <si>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</si>
  <si>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</si>
  <si>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</si>
  <si>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</si>
  <si>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</si>
  <si>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</si>
  <si>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</si>
  <si>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</si>
  <si>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</si>
  <si>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</si>
  <si>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</si>
  <si>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</si>
  <si>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</si>
  <si>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</si>
  <si>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</si>
  <si>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</si>
  <si>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</si>
  <si>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</si>
  <si>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</si>
  <si>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</si>
  <si>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</si>
  <si>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</si>
  <si>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</si>
  <si>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</si>
  <si>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</si>
  <si>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</si>
  <si>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</si>
  <si>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</si>
  <si>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</si>
  <si>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</si>
  <si>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</si>
  <si>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</si>
  <si>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</si>
  <si>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</si>
  <si>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</si>
  <si>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</si>
  <si>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</si>
  <si>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</si>
  <si>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</si>
  <si>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</si>
  <si>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</si>
  <si>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</si>
  <si>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</si>
  <si>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</si>
  <si>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</si>
  <si>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</si>
  <si>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</si>
  <si>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</si>
  <si>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</si>
  <si>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</si>
  <si>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</si>
  <si>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</si>
  <si>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</si>
  <si>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</si>
  <si>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</si>
  <si>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</si>
  <si>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</si>
  <si>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</si>
  <si>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</si>
  <si>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</si>
  <si>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</si>
  <si>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</si>
  <si>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</si>
  <si>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</si>
  <si>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</si>
  <si>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</si>
  <si>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</si>
  <si>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</si>
  <si>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</si>
  <si>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</si>
  <si>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</si>
  <si>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</si>
  <si>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</si>
  <si>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</si>
  <si>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</si>
  <si>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</si>
  <si>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</si>
  <si>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</si>
  <si>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</si>
  <si>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</si>
  <si>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</si>
  <si>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</si>
  <si>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</si>
  <si>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</si>
  <si>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</si>
  <si>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</si>
  <si>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</si>
  <si>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</si>
  <si>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</si>
  <si>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</si>
  <si>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</si>
  <si>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</si>
  <si>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</si>
  <si>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</si>
  <si>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</si>
  <si>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</si>
  <si>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</si>
  <si>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</si>
  <si>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</si>
  <si>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</si>
  <si>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</si>
  <si>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</si>
  <si>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</si>
  <si>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</si>
  <si>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</si>
  <si>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</si>
  <si>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</si>
  <si>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</si>
  <si>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</si>
  <si>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</si>
  <si>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</si>
  <si>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</si>
  <si>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</si>
  <si>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</si>
  <si>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</si>
  <si>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</si>
  <si>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</si>
  <si>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</si>
  <si>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</si>
  <si>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</si>
  <si>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</si>
  <si>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</si>
  <si>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</si>
  <si>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</si>
  <si>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</si>
  <si>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</si>
  <si>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</si>
  <si>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</si>
  <si>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</si>
  <si>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</si>
  <si>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</si>
  <si>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</si>
  <si>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</si>
  <si>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</si>
  <si>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</si>
  <si>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</si>
  <si>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</si>
  <si>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</si>
  <si>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</si>
  <si>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</si>
  <si>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</si>
  <si>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</si>
  <si>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</si>
  <si>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</si>
  <si>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</si>
  <si>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</si>
  <si>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</si>
  <si>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</si>
  <si>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</si>
  <si>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</si>
  <si>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</si>
  <si>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</si>
  <si>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</si>
  <si>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</si>
  <si>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</si>
  <si>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</si>
  <si>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</si>
  <si>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</si>
  <si>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</si>
  <si>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</si>
  <si>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</si>
  <si>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</si>
  <si>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</si>
  <si>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</si>
  <si>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</si>
  <si>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</si>
  <si>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</si>
  <si>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</si>
  <si>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</si>
  <si>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</si>
  <si>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</si>
  <si>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</si>
  <si>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</si>
  <si>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</si>
  <si>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</si>
  <si>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</si>
  <si>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</si>
  <si>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</si>
  <si>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</si>
  <si>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</si>
  <si>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</si>
  <si>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</si>
  <si>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</si>
  <si>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</si>
  <si>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</si>
  <si>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</si>
  <si>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</si>
  <si>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</si>
  <si>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</si>
  <si>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</si>
  <si>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</si>
  <si>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</si>
  <si>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</si>
  <si>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</si>
  <si>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</si>
  <si>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</si>
  <si>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</si>
  <si>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</si>
  <si>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</si>
  <si>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</si>
  <si>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</si>
  <si>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</si>
  <si>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</si>
  <si>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</si>
  <si>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</si>
  <si>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</si>
  <si>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</si>
  <si>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</si>
  <si>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</si>
  <si>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</si>
  <si>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</si>
  <si>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</si>
  <si>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</si>
  <si>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</si>
  <si>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</si>
  <si>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</si>
  <si>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</si>
  <si>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</si>
  <si>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</si>
  <si>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</si>
  <si>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</si>
  <si>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</si>
  <si>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</si>
  <si>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</si>
  <si>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</si>
  <si>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</si>
  <si>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</si>
  <si>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</si>
  <si>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</si>
  <si>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</si>
  <si>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</si>
  <si>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</si>
  <si>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</si>
  <si>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 xml:space="preserve">PricewaterhouseCoopers d.o.o. </t>
  </si>
  <si>
    <t xml:space="preserve">stanje na dan 31.12.2020 </t>
  </si>
  <si>
    <t>u razdoblju 01.01.2020 do 31.12.2020</t>
  </si>
  <si>
    <t>u razdoblju 01.01.2020. do 31.12.2020.</t>
  </si>
  <si>
    <t>Tamara Maćašović</t>
  </si>
  <si>
    <t>Detaljnije informacije o financijskim izvještajima dostupne su u PDF dokumentu "Godišnje izvješće za 2020. godinu" koji je istovremeno s ovim dokumentom objavljen na internetskim stranicama HANFE, Zagrebačke burze i Izdavatelja.</t>
  </si>
  <si>
    <t>03145662</t>
  </si>
  <si>
    <t>040000817</t>
  </si>
  <si>
    <t>56994999963</t>
  </si>
  <si>
    <t>1285</t>
  </si>
  <si>
    <t>74780030Q33IX8LEE969</t>
  </si>
  <si>
    <t>JADRAN d.d.</t>
  </si>
  <si>
    <t>CRIKVENICA</t>
  </si>
  <si>
    <t>BANA  JELAČIĆA  16</t>
  </si>
  <si>
    <t>uprava@jadran-crikvenica.hr</t>
  </si>
  <si>
    <t>www.jadran-crikvenica.hr</t>
  </si>
  <si>
    <t>NATALI  IVANČIĆ MAJETIĆ</t>
  </si>
  <si>
    <t>051/800-482</t>
  </si>
  <si>
    <t>financije@jadran-crikvenica.hr</t>
  </si>
  <si>
    <t>Obveznik: JADRAN d.d.</t>
  </si>
  <si>
    <t xml:space="preserve">BILJEŠKE UZ FINANCIJSKE IZVJEŠTAJE - GFI
Naziv izdavatelja:   JADRAN d.d.
OIB:  56994999963
Izvještajno razdoblje: 01.01.2020.-31.12.2020.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</si>
</sst>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xf numFmtId="43" fontId="2" fillId="0" borderId="0" applyFont="0" applyFill="0" applyBorder="0" applyAlignment="0" applyProtection="0"/>
  </cellStyleXfs>
  <cellXfs count="347">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4" xfId="0" applyNumberFormat="1" applyFont="1" applyFill="1" applyBorder="1" applyAlignment="1" applyProtection="1">
      <alignment horizontal="center" vertical="center"/>
    </xf>
    <xf numFmtId="165" fontId="18" fillId="9" borderId="44" xfId="0" applyNumberFormat="1" applyFont="1" applyFill="1" applyBorder="1" applyAlignment="1" applyProtection="1">
      <alignment horizontal="center" vertical="center"/>
    </xf>
    <xf numFmtId="165" fontId="18"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8" fillId="3" borderId="18" xfId="3" applyNumberFormat="1"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8"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3" fontId="18" fillId="3" borderId="17" xfId="0" applyNumberFormat="1" applyFont="1" applyFill="1" applyBorder="1" applyAlignment="1" applyProtection="1">
      <alignment horizontal="center" vertical="center" wrapText="1"/>
    </xf>
    <xf numFmtId="0" fontId="25"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8" fillId="10" borderId="47" xfId="0" applyFont="1" applyFill="1" applyBorder="1"/>
    <xf numFmtId="0" fontId="28" fillId="10" borderId="48" xfId="0" applyFont="1" applyFill="1" applyBorder="1" applyAlignment="1">
      <alignment wrapText="1"/>
    </xf>
    <xf numFmtId="0" fontId="28"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8"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8"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7"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7" fillId="9" borderId="16" xfId="0" applyNumberFormat="1" applyFont="1" applyFill="1" applyBorder="1" applyAlignment="1" applyProtection="1">
      <alignment vertical="center"/>
    </xf>
    <xf numFmtId="3" fontId="11" fillId="0" borderId="0" xfId="3" applyNumberFormat="1" applyProtection="1"/>
    <xf numFmtId="3" fontId="18" fillId="3" borderId="19" xfId="0" applyNumberFormat="1" applyFont="1" applyFill="1" applyBorder="1" applyAlignment="1" applyProtection="1">
      <alignment horizontal="center" vertical="center" wrapText="1"/>
    </xf>
    <xf numFmtId="3" fontId="18"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7" fillId="9" borderId="14" xfId="0" applyNumberFormat="1" applyFont="1" applyFill="1" applyBorder="1" applyAlignment="1" applyProtection="1">
      <alignment horizontal="right" vertical="center" shrinkToFit="1"/>
    </xf>
    <xf numFmtId="3" fontId="17" fillId="9" borderId="16" xfId="0" applyNumberFormat="1" applyFont="1" applyFill="1" applyBorder="1" applyAlignment="1" applyProtection="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7"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3" fillId="0" borderId="44" xfId="0" applyNumberFormat="1" applyFont="1" applyFill="1" applyBorder="1" applyAlignment="1" applyProtection="1">
      <alignment vertical="center" shrinkToFit="1"/>
    </xf>
    <xf numFmtId="3" fontId="23" fillId="9" borderId="44" xfId="0" applyNumberFormat="1" applyFont="1" applyFill="1" applyBorder="1" applyAlignment="1" applyProtection="1">
      <alignment vertical="center" shrinkToFit="1"/>
    </xf>
    <xf numFmtId="3" fontId="23"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47" xfId="0" applyFont="1" applyFill="1" applyBorder="1" applyAlignment="1">
      <alignment wrapText="1"/>
    </xf>
    <xf numFmtId="0" fontId="28" fillId="10" borderId="0" xfId="0" applyFont="1" applyFill="1" applyBorder="1" applyAlignment="1">
      <alignment wrapText="1"/>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0" xfId="0" applyFont="1" applyFill="1" applyBorder="1" applyAlignment="1">
      <alignment horizontal="center" vertical="center"/>
    </xf>
    <xf numFmtId="0" fontId="29" fillId="10" borderId="48"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48"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48" xfId="0" applyFont="1" applyFill="1" applyBorder="1" applyAlignment="1">
      <alignment vertical="center"/>
    </xf>
    <xf numFmtId="0" fontId="31"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3" fontId="5" fillId="0" borderId="15" xfId="0" applyNumberFormat="1" applyFont="1" applyFill="1" applyBorder="1" applyAlignment="1" applyProtection="1">
      <alignment horizontal="right" vertical="center" shrinkToFit="1"/>
      <protection locked="0"/>
    </xf>
    <xf numFmtId="3" fontId="5" fillId="0" borderId="15" xfId="0" applyNumberFormat="1" applyFont="1" applyFill="1" applyBorder="1" applyAlignment="1" applyProtection="1">
      <alignment horizontal="right" vertical="center" shrinkToFit="1"/>
      <protection locked="0"/>
    </xf>
    <xf numFmtId="3" fontId="5" fillId="0" borderId="15" xfId="0" applyNumberFormat="1" applyFont="1" applyFill="1" applyBorder="1" applyAlignment="1" applyProtection="1">
      <alignment horizontal="right" vertical="center" shrinkToFit="1"/>
      <protection locked="0"/>
    </xf>
    <xf numFmtId="3" fontId="5" fillId="0" borderId="15" xfId="0" applyNumberFormat="1" applyFont="1" applyFill="1" applyBorder="1" applyAlignment="1" applyProtection="1">
      <alignment horizontal="right" vertical="center" shrinkToFit="1"/>
      <protection locked="0"/>
    </xf>
    <xf numFmtId="3" fontId="5" fillId="0" borderId="15" xfId="0" applyNumberFormat="1" applyFont="1" applyFill="1" applyBorder="1" applyAlignment="1" applyProtection="1">
      <alignment horizontal="right" vertical="center" shrinkToFit="1"/>
      <protection locked="0"/>
    </xf>
    <xf numFmtId="3" fontId="3" fillId="0" borderId="51"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horizontal="right" vertical="center" shrinkToFit="1"/>
      <protection locked="0"/>
    </xf>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5" fillId="0" borderId="15" xfId="0" applyNumberFormat="1" applyFont="1" applyFill="1" applyBorder="1" applyAlignment="1" applyProtection="1">
      <alignment horizontal="right" vertical="center" shrinkToFit="1"/>
      <protection locked="0"/>
    </xf>
    <xf numFmtId="3" fontId="3" fillId="0" borderId="51"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horizontal="right" vertical="center" shrinkToFit="1"/>
      <protection locked="0"/>
    </xf>
    <xf numFmtId="0" fontId="0" fillId="0" borderId="0" xfId="0"/>
    <xf numFmtId="3" fontId="5" fillId="0" borderId="15" xfId="0" applyNumberFormat="1" applyFont="1" applyFill="1" applyBorder="1" applyAlignment="1" applyProtection="1">
      <alignment horizontal="right" vertical="center" shrinkToFit="1"/>
      <protection locked="0"/>
    </xf>
    <xf numFmtId="0" fontId="0" fillId="10" borderId="0" xfId="0" applyFill="1"/>
    <xf numFmtId="3" fontId="3" fillId="0" borderId="44" xfId="4" applyNumberFormat="1" applyFont="1" applyFill="1" applyBorder="1" applyAlignment="1" applyProtection="1">
      <alignment vertical="center" shrinkToFit="1"/>
      <protection locked="0"/>
    </xf>
    <xf numFmtId="3" fontId="3" fillId="0" borderId="44" xfId="4" applyNumberFormat="1" applyFont="1" applyFill="1" applyBorder="1" applyAlignment="1" applyProtection="1">
      <alignment vertical="center" shrinkToFit="1"/>
      <protection locked="0"/>
    </xf>
    <xf numFmtId="3" fontId="3" fillId="0" borderId="44" xfId="4" applyNumberFormat="1" applyFont="1" applyFill="1" applyBorder="1" applyAlignment="1" applyProtection="1">
      <alignment vertical="center" shrinkToFit="1"/>
      <protection locked="0"/>
    </xf>
    <xf numFmtId="3" fontId="3" fillId="0" borderId="44" xfId="4" applyNumberFormat="1" applyFont="1" applyFill="1" applyBorder="1" applyAlignment="1" applyProtection="1">
      <alignment vertical="center" shrinkToFit="1"/>
      <protection locked="0"/>
    </xf>
    <xf numFmtId="0" fontId="2" fillId="10" borderId="0" xfId="0" applyFont="1" applyFill="1"/>
    <xf numFmtId="0" fontId="2" fillId="10" borderId="0" xfId="0" applyFont="1" applyFill="1" applyAlignment="1">
      <alignment horizontal="left" vertical="top"/>
    </xf>
    <xf numFmtId="3" fontId="5" fillId="0" borderId="15" xfId="0" applyNumberFormat="1" applyFont="1" applyBorder="1" applyAlignment="1" applyProtection="1">
      <alignment horizontal="right" vertical="center" shrinkToFit="1"/>
      <protection locked="0"/>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48"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9" fillId="10" borderId="47" xfId="0" applyFont="1" applyFill="1" applyBorder="1" applyAlignment="1">
      <alignment vertical="center"/>
    </xf>
    <xf numFmtId="0" fontId="28" fillId="10" borderId="47" xfId="0" applyFont="1" applyFill="1" applyBorder="1" applyAlignment="1">
      <alignment wrapText="1"/>
    </xf>
    <xf numFmtId="0" fontId="28" fillId="10" borderId="0" xfId="0" applyFont="1" applyFill="1" applyBorder="1" applyAlignment="1">
      <alignment wrapText="1"/>
    </xf>
    <xf numFmtId="0" fontId="24" fillId="10" borderId="31" xfId="0" applyFont="1" applyFill="1" applyBorder="1" applyAlignment="1">
      <alignment vertical="center"/>
    </xf>
    <xf numFmtId="0" fontId="24" fillId="10" borderId="1" xfId="0" applyFont="1" applyFill="1" applyBorder="1" applyAlignment="1">
      <alignment vertical="center"/>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15" fillId="9" borderId="14"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8" fillId="2" borderId="5" xfId="3" applyFont="1" applyFill="1" applyBorder="1" applyAlignment="1" applyProtection="1">
      <alignment vertical="center" wrapText="1"/>
      <protection locked="0"/>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1"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8"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43" xfId="0" applyFont="1" applyFill="1" applyBorder="1" applyAlignment="1" applyProtection="1">
      <alignment horizontal="left" vertical="center"/>
    </xf>
    <xf numFmtId="0" fontId="22" fillId="6" borderId="43" xfId="0" applyFont="1" applyFill="1" applyBorder="1" applyAlignment="1" applyProtection="1">
      <alignment vertical="center"/>
    </xf>
    <xf numFmtId="0" fontId="3" fillId="0" borderId="43" xfId="0" applyFont="1" applyBorder="1" applyAlignment="1" applyProtection="1">
      <alignment vertical="center"/>
    </xf>
    <xf numFmtId="0" fontId="18" fillId="0" borderId="44" xfId="0" applyFont="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20"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20" fillId="9" borderId="44" xfId="0" applyFont="1" applyFill="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3" fillId="0" borderId="46" xfId="0" applyFont="1" applyBorder="1" applyProtection="1"/>
    <xf numFmtId="0" fontId="2" fillId="0" borderId="0" xfId="0" applyFont="1" applyAlignment="1">
      <alignment horizontal="left" vertical="top" wrapText="1"/>
    </xf>
  </cellXfs>
  <cellStyles count="7">
    <cellStyle name="Comma 2" xfId="6" xr:uid="{00000000-0005-0000-0000-000000000000}"/>
    <cellStyle name="Hyperlink 2" xfId="2" xr:uid="{00000000-0005-0000-0000-000001000000}"/>
    <cellStyle name="Normal 2" xfId="3" xr:uid="{00000000-0005-0000-0000-000002000000}"/>
    <cellStyle name="Normal 2 2" xfId="4" xr:uid="{00000000-0005-0000-0000-000003000000}"/>
    <cellStyle name="Normal 3" xfId="5" xr:uid="{00000000-0005-0000-0000-000004000000}"/>
    <cellStyle name="Normalno" xfId="0" builtinId="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workbookViewId="0">
      <selection activeCell="C59" sqref="C59:J59"/>
    </sheetView>
  </sheetViews>
  <sheetFormatPr defaultRowHeight="13.2" x14ac:dyDescent="0.25"/>
  <cols>
    <col min="9" max="9" width="13.44140625" customWidth="1"/>
  </cols>
  <sheetData>
    <row r="1" spans="1:10" ht="15.6" x14ac:dyDescent="0.25">
      <c r="A1" s="180"/>
      <c r="B1" s="181"/>
      <c r="C1" s="181"/>
      <c r="D1" s="29"/>
      <c r="E1" s="29"/>
      <c r="F1" s="29"/>
      <c r="G1" s="29"/>
      <c r="H1" s="29"/>
      <c r="I1" s="29"/>
      <c r="J1" s="30"/>
    </row>
    <row r="2" spans="1:10" ht="14.4" customHeight="1" x14ac:dyDescent="0.25">
      <c r="A2" s="182" t="s">
        <v>404</v>
      </c>
      <c r="B2" s="183"/>
      <c r="C2" s="183"/>
      <c r="D2" s="183"/>
      <c r="E2" s="183"/>
      <c r="F2" s="183"/>
      <c r="G2" s="183"/>
      <c r="H2" s="183"/>
      <c r="I2" s="183"/>
      <c r="J2" s="184"/>
    </row>
    <row r="3" spans="1:10" ht="13.8" x14ac:dyDescent="0.25">
      <c r="A3" s="86"/>
      <c r="B3" s="87"/>
      <c r="C3" s="87"/>
      <c r="D3" s="87"/>
      <c r="E3" s="87"/>
      <c r="F3" s="87"/>
      <c r="G3" s="87"/>
      <c r="H3" s="87"/>
      <c r="I3" s="87"/>
      <c r="J3" s="88"/>
    </row>
    <row r="4" spans="1:10" ht="33.6" customHeight="1" x14ac:dyDescent="0.25">
      <c r="A4" s="185" t="s">
        <v>389</v>
      </c>
      <c r="B4" s="186"/>
      <c r="C4" s="186"/>
      <c r="D4" s="186"/>
      <c r="E4" s="187">
        <v>43831</v>
      </c>
      <c r="F4" s="188"/>
      <c r="G4" s="94" t="s">
        <v>0</v>
      </c>
      <c r="H4" s="187">
        <v>44196</v>
      </c>
      <c r="I4" s="188"/>
      <c r="J4" s="31"/>
    </row>
    <row r="5" spans="1:10" s="99" customFormat="1" ht="10.199999999999999" customHeight="1" x14ac:dyDescent="0.3">
      <c r="A5" s="189"/>
      <c r="B5" s="190"/>
      <c r="C5" s="190"/>
      <c r="D5" s="190"/>
      <c r="E5" s="190"/>
      <c r="F5" s="190"/>
      <c r="G5" s="190"/>
      <c r="H5" s="190"/>
      <c r="I5" s="190"/>
      <c r="J5" s="191"/>
    </row>
    <row r="6" spans="1:10" ht="20.399999999999999" customHeight="1" x14ac:dyDescent="0.25">
      <c r="A6" s="89"/>
      <c r="B6" s="100" t="s">
        <v>411</v>
      </c>
      <c r="C6" s="90"/>
      <c r="D6" s="90"/>
      <c r="E6" s="112">
        <v>2020</v>
      </c>
      <c r="F6" s="101"/>
      <c r="G6" s="94"/>
      <c r="H6" s="101"/>
      <c r="I6" s="101"/>
      <c r="J6" s="40"/>
    </row>
    <row r="7" spans="1:10" s="103" customFormat="1" ht="10.95" customHeight="1" x14ac:dyDescent="0.25">
      <c r="A7" s="89"/>
      <c r="B7" s="90"/>
      <c r="C7" s="90"/>
      <c r="D7" s="90"/>
      <c r="E7" s="102"/>
      <c r="F7" s="102"/>
      <c r="G7" s="94"/>
      <c r="H7" s="102"/>
      <c r="I7" s="102"/>
      <c r="J7" s="40"/>
    </row>
    <row r="8" spans="1:10" ht="37.950000000000003" customHeight="1" x14ac:dyDescent="0.25">
      <c r="A8" s="193" t="s">
        <v>412</v>
      </c>
      <c r="B8" s="194"/>
      <c r="C8" s="194"/>
      <c r="D8" s="194"/>
      <c r="E8" s="194"/>
      <c r="F8" s="194"/>
      <c r="G8" s="194"/>
      <c r="H8" s="194"/>
      <c r="I8" s="194"/>
      <c r="J8" s="32"/>
    </row>
    <row r="9" spans="1:10" ht="13.8" x14ac:dyDescent="0.25">
      <c r="A9" s="33"/>
      <c r="B9" s="82"/>
      <c r="C9" s="82"/>
      <c r="D9" s="82"/>
      <c r="E9" s="192"/>
      <c r="F9" s="192"/>
      <c r="G9" s="142"/>
      <c r="H9" s="142"/>
      <c r="I9" s="92"/>
      <c r="J9" s="93"/>
    </row>
    <row r="10" spans="1:10" ht="25.95" customHeight="1" x14ac:dyDescent="0.25">
      <c r="A10" s="160" t="s">
        <v>390</v>
      </c>
      <c r="B10" s="161"/>
      <c r="C10" s="172" t="s">
        <v>437</v>
      </c>
      <c r="D10" s="173"/>
      <c r="E10" s="84"/>
      <c r="F10" s="195" t="s">
        <v>413</v>
      </c>
      <c r="G10" s="196"/>
      <c r="H10" s="154" t="s">
        <v>430</v>
      </c>
      <c r="I10" s="155"/>
      <c r="J10" s="34"/>
    </row>
    <row r="11" spans="1:10" ht="15.6" customHeight="1" x14ac:dyDescent="0.25">
      <c r="A11" s="33"/>
      <c r="B11" s="82"/>
      <c r="C11" s="82"/>
      <c r="D11" s="82"/>
      <c r="E11" s="179"/>
      <c r="F11" s="179"/>
      <c r="G11" s="179"/>
      <c r="H11" s="179"/>
      <c r="I11" s="85"/>
      <c r="J11" s="34"/>
    </row>
    <row r="12" spans="1:10" ht="21" customHeight="1" x14ac:dyDescent="0.25">
      <c r="A12" s="144" t="s">
        <v>405</v>
      </c>
      <c r="B12" s="161"/>
      <c r="C12" s="172" t="s">
        <v>438</v>
      </c>
      <c r="D12" s="173"/>
      <c r="E12" s="178"/>
      <c r="F12" s="179"/>
      <c r="G12" s="179"/>
      <c r="H12" s="179"/>
      <c r="I12" s="85"/>
      <c r="J12" s="34"/>
    </row>
    <row r="13" spans="1:10" ht="10.95" customHeight="1" x14ac:dyDescent="0.25">
      <c r="A13" s="84"/>
      <c r="B13" s="85"/>
      <c r="C13" s="82"/>
      <c r="D13" s="82"/>
      <c r="E13" s="142"/>
      <c r="F13" s="142"/>
      <c r="G13" s="142"/>
      <c r="H13" s="142"/>
      <c r="I13" s="82"/>
      <c r="J13" s="35"/>
    </row>
    <row r="14" spans="1:10" ht="22.95" customHeight="1" x14ac:dyDescent="0.25">
      <c r="A14" s="144" t="s">
        <v>391</v>
      </c>
      <c r="B14" s="171"/>
      <c r="C14" s="172" t="s">
        <v>439</v>
      </c>
      <c r="D14" s="173"/>
      <c r="E14" s="177"/>
      <c r="F14" s="162"/>
      <c r="G14" s="98" t="s">
        <v>414</v>
      </c>
      <c r="H14" s="154" t="s">
        <v>441</v>
      </c>
      <c r="I14" s="155"/>
      <c r="J14" s="95"/>
    </row>
    <row r="15" spans="1:10" ht="14.4" customHeight="1" x14ac:dyDescent="0.25">
      <c r="A15" s="84"/>
      <c r="B15" s="85"/>
      <c r="C15" s="82"/>
      <c r="D15" s="82"/>
      <c r="E15" s="142"/>
      <c r="F15" s="142"/>
      <c r="G15" s="142"/>
      <c r="H15" s="142"/>
      <c r="I15" s="82"/>
      <c r="J15" s="35"/>
    </row>
    <row r="16" spans="1:10" ht="13.2" customHeight="1" x14ac:dyDescent="0.25">
      <c r="A16" s="144" t="s">
        <v>415</v>
      </c>
      <c r="B16" s="171"/>
      <c r="C16" s="172" t="s">
        <v>440</v>
      </c>
      <c r="D16" s="173"/>
      <c r="E16" s="91"/>
      <c r="F16" s="91"/>
      <c r="G16" s="91"/>
      <c r="H16" s="91"/>
      <c r="I16" s="91"/>
      <c r="J16" s="95"/>
    </row>
    <row r="17" spans="1:10" ht="14.4" customHeight="1" x14ac:dyDescent="0.25">
      <c r="A17" s="174"/>
      <c r="B17" s="175"/>
      <c r="C17" s="175"/>
      <c r="D17" s="175"/>
      <c r="E17" s="175"/>
      <c r="F17" s="175"/>
      <c r="G17" s="175"/>
      <c r="H17" s="175"/>
      <c r="I17" s="175"/>
      <c r="J17" s="176"/>
    </row>
    <row r="18" spans="1:10" x14ac:dyDescent="0.25">
      <c r="A18" s="160" t="s">
        <v>392</v>
      </c>
      <c r="B18" s="161"/>
      <c r="C18" s="146" t="s">
        <v>442</v>
      </c>
      <c r="D18" s="147"/>
      <c r="E18" s="147"/>
      <c r="F18" s="147"/>
      <c r="G18" s="147"/>
      <c r="H18" s="147"/>
      <c r="I18" s="147"/>
      <c r="J18" s="148"/>
    </row>
    <row r="19" spans="1:10" ht="13.8" x14ac:dyDescent="0.25">
      <c r="A19" s="33"/>
      <c r="B19" s="82"/>
      <c r="C19" s="97"/>
      <c r="D19" s="82"/>
      <c r="E19" s="142"/>
      <c r="F19" s="142"/>
      <c r="G19" s="142"/>
      <c r="H19" s="142"/>
      <c r="I19" s="82"/>
      <c r="J19" s="35"/>
    </row>
    <row r="20" spans="1:10" ht="13.8" x14ac:dyDescent="0.25">
      <c r="A20" s="160" t="s">
        <v>393</v>
      </c>
      <c r="B20" s="161"/>
      <c r="C20" s="154">
        <v>51260</v>
      </c>
      <c r="D20" s="155"/>
      <c r="E20" s="142"/>
      <c r="F20" s="142"/>
      <c r="G20" s="146" t="s">
        <v>443</v>
      </c>
      <c r="H20" s="147"/>
      <c r="I20" s="147"/>
      <c r="J20" s="148"/>
    </row>
    <row r="21" spans="1:10" ht="13.8" x14ac:dyDescent="0.25">
      <c r="A21" s="33"/>
      <c r="B21" s="82"/>
      <c r="C21" s="82"/>
      <c r="D21" s="82"/>
      <c r="E21" s="142"/>
      <c r="F21" s="142"/>
      <c r="G21" s="142"/>
      <c r="H21" s="142"/>
      <c r="I21" s="82"/>
      <c r="J21" s="35"/>
    </row>
    <row r="22" spans="1:10" x14ac:dyDescent="0.25">
      <c r="A22" s="160" t="s">
        <v>394</v>
      </c>
      <c r="B22" s="161"/>
      <c r="C22" s="146" t="s">
        <v>444</v>
      </c>
      <c r="D22" s="147"/>
      <c r="E22" s="147"/>
      <c r="F22" s="147"/>
      <c r="G22" s="147"/>
      <c r="H22" s="147"/>
      <c r="I22" s="147"/>
      <c r="J22" s="148"/>
    </row>
    <row r="23" spans="1:10" ht="13.8" x14ac:dyDescent="0.25">
      <c r="A23" s="33"/>
      <c r="B23" s="82"/>
      <c r="C23" s="82"/>
      <c r="D23" s="82"/>
      <c r="E23" s="142"/>
      <c r="F23" s="142"/>
      <c r="G23" s="142"/>
      <c r="H23" s="142"/>
      <c r="I23" s="82"/>
      <c r="J23" s="35"/>
    </row>
    <row r="24" spans="1:10" ht="13.8" x14ac:dyDescent="0.25">
      <c r="A24" s="160" t="s">
        <v>395</v>
      </c>
      <c r="B24" s="161"/>
      <c r="C24" s="166" t="s">
        <v>445</v>
      </c>
      <c r="D24" s="167"/>
      <c r="E24" s="167"/>
      <c r="F24" s="167"/>
      <c r="G24" s="167"/>
      <c r="H24" s="167"/>
      <c r="I24" s="167"/>
      <c r="J24" s="168"/>
    </row>
    <row r="25" spans="1:10" ht="13.8" x14ac:dyDescent="0.25">
      <c r="A25" s="33"/>
      <c r="B25" s="82"/>
      <c r="C25" s="97"/>
      <c r="D25" s="82"/>
      <c r="E25" s="142"/>
      <c r="F25" s="142"/>
      <c r="G25" s="142"/>
      <c r="H25" s="142"/>
      <c r="I25" s="82"/>
      <c r="J25" s="35"/>
    </row>
    <row r="26" spans="1:10" ht="13.8" x14ac:dyDescent="0.25">
      <c r="A26" s="160" t="s">
        <v>396</v>
      </c>
      <c r="B26" s="161"/>
      <c r="C26" s="166" t="s">
        <v>446</v>
      </c>
      <c r="D26" s="167"/>
      <c r="E26" s="167"/>
      <c r="F26" s="167"/>
      <c r="G26" s="167"/>
      <c r="H26" s="167"/>
      <c r="I26" s="167"/>
      <c r="J26" s="168"/>
    </row>
    <row r="27" spans="1:10" ht="13.95" customHeight="1" x14ac:dyDescent="0.25">
      <c r="A27" s="33"/>
      <c r="B27" s="82"/>
      <c r="C27" s="97"/>
      <c r="D27" s="82"/>
      <c r="E27" s="142"/>
      <c r="F27" s="142"/>
      <c r="G27" s="142"/>
      <c r="H27" s="142"/>
      <c r="I27" s="82"/>
      <c r="J27" s="35"/>
    </row>
    <row r="28" spans="1:10" ht="22.95" customHeight="1" x14ac:dyDescent="0.25">
      <c r="A28" s="144" t="s">
        <v>406</v>
      </c>
      <c r="B28" s="161"/>
      <c r="C28" s="62">
        <v>172</v>
      </c>
      <c r="D28" s="36"/>
      <c r="E28" s="165"/>
      <c r="F28" s="165"/>
      <c r="G28" s="165"/>
      <c r="H28" s="165"/>
      <c r="I28" s="169"/>
      <c r="J28" s="170"/>
    </row>
    <row r="29" spans="1:10" ht="13.8" x14ac:dyDescent="0.25">
      <c r="A29" s="33"/>
      <c r="B29" s="82"/>
      <c r="C29" s="82"/>
      <c r="D29" s="82"/>
      <c r="E29" s="142"/>
      <c r="F29" s="142"/>
      <c r="G29" s="142"/>
      <c r="H29" s="142"/>
      <c r="I29" s="82"/>
      <c r="J29" s="35"/>
    </row>
    <row r="30" spans="1:10" ht="14.4" x14ac:dyDescent="0.25">
      <c r="A30" s="160" t="s">
        <v>397</v>
      </c>
      <c r="B30" s="161"/>
      <c r="C30" s="111" t="s">
        <v>417</v>
      </c>
      <c r="D30" s="156" t="s">
        <v>416</v>
      </c>
      <c r="E30" s="157"/>
      <c r="F30" s="157"/>
      <c r="G30" s="157"/>
      <c r="H30" s="104" t="s">
        <v>417</v>
      </c>
      <c r="I30" s="105" t="s">
        <v>418</v>
      </c>
      <c r="J30" s="106"/>
    </row>
    <row r="31" spans="1:10" ht="13.8" x14ac:dyDescent="0.25">
      <c r="A31" s="160"/>
      <c r="B31" s="161"/>
      <c r="C31" s="37"/>
      <c r="D31" s="94"/>
      <c r="E31" s="162"/>
      <c r="F31" s="162"/>
      <c r="G31" s="162"/>
      <c r="H31" s="162"/>
      <c r="I31" s="163"/>
      <c r="J31" s="164"/>
    </row>
    <row r="32" spans="1:10" ht="13.8" x14ac:dyDescent="0.25">
      <c r="A32" s="160" t="s">
        <v>407</v>
      </c>
      <c r="B32" s="161"/>
      <c r="C32" s="62" t="s">
        <v>421</v>
      </c>
      <c r="D32" s="156" t="s">
        <v>419</v>
      </c>
      <c r="E32" s="157"/>
      <c r="F32" s="157"/>
      <c r="G32" s="157"/>
      <c r="H32" s="107" t="s">
        <v>420</v>
      </c>
      <c r="I32" s="108" t="s">
        <v>421</v>
      </c>
      <c r="J32" s="109"/>
    </row>
    <row r="33" spans="1:10" ht="13.8" x14ac:dyDescent="0.25">
      <c r="A33" s="33"/>
      <c r="B33" s="82"/>
      <c r="C33" s="82"/>
      <c r="D33" s="82"/>
      <c r="E33" s="142"/>
      <c r="F33" s="142"/>
      <c r="G33" s="142"/>
      <c r="H33" s="142"/>
      <c r="I33" s="82"/>
      <c r="J33" s="35"/>
    </row>
    <row r="34" spans="1:10" x14ac:dyDescent="0.25">
      <c r="A34" s="156" t="s">
        <v>408</v>
      </c>
      <c r="B34" s="157"/>
      <c r="C34" s="157"/>
      <c r="D34" s="157"/>
      <c r="E34" s="157" t="s">
        <v>398</v>
      </c>
      <c r="F34" s="157"/>
      <c r="G34" s="157"/>
      <c r="H34" s="157"/>
      <c r="I34" s="157"/>
      <c r="J34" s="38" t="s">
        <v>399</v>
      </c>
    </row>
    <row r="35" spans="1:10" ht="13.8" x14ac:dyDescent="0.25">
      <c r="A35" s="33"/>
      <c r="B35" s="82"/>
      <c r="C35" s="82"/>
      <c r="D35" s="82"/>
      <c r="E35" s="142"/>
      <c r="F35" s="142"/>
      <c r="G35" s="142"/>
      <c r="H35" s="142"/>
      <c r="I35" s="82"/>
      <c r="J35" s="93"/>
    </row>
    <row r="36" spans="1:10" x14ac:dyDescent="0.25">
      <c r="A36" s="149"/>
      <c r="B36" s="150"/>
      <c r="C36" s="150"/>
      <c r="D36" s="150"/>
      <c r="E36" s="149"/>
      <c r="F36" s="150"/>
      <c r="G36" s="150"/>
      <c r="H36" s="150"/>
      <c r="I36" s="151"/>
      <c r="J36" s="83"/>
    </row>
    <row r="37" spans="1:10" ht="13.8" x14ac:dyDescent="0.25">
      <c r="A37" s="33"/>
      <c r="B37" s="82"/>
      <c r="C37" s="97"/>
      <c r="D37" s="159"/>
      <c r="E37" s="159"/>
      <c r="F37" s="159"/>
      <c r="G37" s="159"/>
      <c r="H37" s="159"/>
      <c r="I37" s="159"/>
      <c r="J37" s="35"/>
    </row>
    <row r="38" spans="1:10" x14ac:dyDescent="0.25">
      <c r="A38" s="149"/>
      <c r="B38" s="150"/>
      <c r="C38" s="150"/>
      <c r="D38" s="151"/>
      <c r="E38" s="149"/>
      <c r="F38" s="150"/>
      <c r="G38" s="150"/>
      <c r="H38" s="150"/>
      <c r="I38" s="151"/>
      <c r="J38" s="62"/>
    </row>
    <row r="39" spans="1:10" ht="13.8" x14ac:dyDescent="0.25">
      <c r="A39" s="33"/>
      <c r="B39" s="82"/>
      <c r="C39" s="97"/>
      <c r="D39" s="96"/>
      <c r="E39" s="159"/>
      <c r="F39" s="159"/>
      <c r="G39" s="159"/>
      <c r="H39" s="159"/>
      <c r="I39" s="85"/>
      <c r="J39" s="35"/>
    </row>
    <row r="40" spans="1:10" x14ac:dyDescent="0.25">
      <c r="A40" s="149"/>
      <c r="B40" s="150"/>
      <c r="C40" s="150"/>
      <c r="D40" s="151"/>
      <c r="E40" s="149"/>
      <c r="F40" s="150"/>
      <c r="G40" s="150"/>
      <c r="H40" s="150"/>
      <c r="I40" s="151"/>
      <c r="J40" s="62"/>
    </row>
    <row r="41" spans="1:10" ht="13.8" x14ac:dyDescent="0.25">
      <c r="A41" s="33"/>
      <c r="B41" s="114"/>
      <c r="C41" s="113"/>
      <c r="D41" s="115"/>
      <c r="E41" s="115"/>
      <c r="F41" s="115"/>
      <c r="G41" s="115"/>
      <c r="H41" s="115"/>
      <c r="I41" s="116"/>
      <c r="J41" s="35"/>
    </row>
    <row r="42" spans="1:10" x14ac:dyDescent="0.25">
      <c r="A42" s="149"/>
      <c r="B42" s="150"/>
      <c r="C42" s="150"/>
      <c r="D42" s="151"/>
      <c r="E42" s="149"/>
      <c r="F42" s="150"/>
      <c r="G42" s="150"/>
      <c r="H42" s="150"/>
      <c r="I42" s="151"/>
      <c r="J42" s="62"/>
    </row>
    <row r="43" spans="1:10" ht="13.8" x14ac:dyDescent="0.25">
      <c r="A43" s="39"/>
      <c r="B43" s="97"/>
      <c r="C43" s="141"/>
      <c r="D43" s="141"/>
      <c r="E43" s="142"/>
      <c r="F43" s="142"/>
      <c r="G43" s="141"/>
      <c r="H43" s="141"/>
      <c r="I43" s="141"/>
      <c r="J43" s="35"/>
    </row>
    <row r="44" spans="1:10" x14ac:dyDescent="0.25">
      <c r="A44" s="149"/>
      <c r="B44" s="150"/>
      <c r="C44" s="150"/>
      <c r="D44" s="151"/>
      <c r="E44" s="149"/>
      <c r="F44" s="150"/>
      <c r="G44" s="150"/>
      <c r="H44" s="150"/>
      <c r="I44" s="151"/>
      <c r="J44" s="62"/>
    </row>
    <row r="45" spans="1:10" ht="13.8" x14ac:dyDescent="0.25">
      <c r="A45" s="39"/>
      <c r="B45" s="97"/>
      <c r="C45" s="97"/>
      <c r="D45" s="82"/>
      <c r="E45" s="158"/>
      <c r="F45" s="158"/>
      <c r="G45" s="141"/>
      <c r="H45" s="141"/>
      <c r="I45" s="82"/>
      <c r="J45" s="35"/>
    </row>
    <row r="46" spans="1:10" x14ac:dyDescent="0.25">
      <c r="A46" s="149"/>
      <c r="B46" s="150"/>
      <c r="C46" s="150"/>
      <c r="D46" s="151"/>
      <c r="E46" s="149"/>
      <c r="F46" s="150"/>
      <c r="G46" s="150"/>
      <c r="H46" s="150"/>
      <c r="I46" s="151"/>
      <c r="J46" s="62"/>
    </row>
    <row r="47" spans="1:10" ht="13.8" x14ac:dyDescent="0.25">
      <c r="A47" s="39"/>
      <c r="B47" s="97"/>
      <c r="C47" s="97"/>
      <c r="D47" s="82"/>
      <c r="E47" s="142"/>
      <c r="F47" s="142"/>
      <c r="G47" s="141"/>
      <c r="H47" s="141"/>
      <c r="I47" s="82"/>
      <c r="J47" s="110" t="s">
        <v>422</v>
      </c>
    </row>
    <row r="48" spans="1:10" ht="13.8" x14ac:dyDescent="0.25">
      <c r="A48" s="39"/>
      <c r="B48" s="97"/>
      <c r="C48" s="97"/>
      <c r="D48" s="82"/>
      <c r="E48" s="142"/>
      <c r="F48" s="142"/>
      <c r="G48" s="141"/>
      <c r="H48" s="141"/>
      <c r="I48" s="82"/>
      <c r="J48" s="110" t="s">
        <v>423</v>
      </c>
    </row>
    <row r="49" spans="1:10" ht="14.4" customHeight="1" x14ac:dyDescent="0.25">
      <c r="A49" s="144" t="s">
        <v>400</v>
      </c>
      <c r="B49" s="145"/>
      <c r="C49" s="154" t="s">
        <v>423</v>
      </c>
      <c r="D49" s="155"/>
      <c r="E49" s="152" t="s">
        <v>424</v>
      </c>
      <c r="F49" s="153"/>
      <c r="G49" s="146"/>
      <c r="H49" s="147"/>
      <c r="I49" s="147"/>
      <c r="J49" s="148"/>
    </row>
    <row r="50" spans="1:10" ht="13.8" x14ac:dyDescent="0.25">
      <c r="A50" s="39"/>
      <c r="B50" s="97"/>
      <c r="C50" s="141"/>
      <c r="D50" s="141"/>
      <c r="E50" s="142"/>
      <c r="F50" s="142"/>
      <c r="G50" s="143" t="s">
        <v>425</v>
      </c>
      <c r="H50" s="143"/>
      <c r="I50" s="143"/>
      <c r="J50" s="40"/>
    </row>
    <row r="51" spans="1:10" ht="13.95" customHeight="1" x14ac:dyDescent="0.25">
      <c r="A51" s="144" t="s">
        <v>401</v>
      </c>
      <c r="B51" s="145"/>
      <c r="C51" s="146" t="s">
        <v>447</v>
      </c>
      <c r="D51" s="147"/>
      <c r="E51" s="147"/>
      <c r="F51" s="147"/>
      <c r="G51" s="147"/>
      <c r="H51" s="147"/>
      <c r="I51" s="147"/>
      <c r="J51" s="148"/>
    </row>
    <row r="52" spans="1:10" ht="13.8" x14ac:dyDescent="0.25">
      <c r="A52" s="33"/>
      <c r="B52" s="82"/>
      <c r="C52" s="165" t="s">
        <v>402</v>
      </c>
      <c r="D52" s="165"/>
      <c r="E52" s="165"/>
      <c r="F52" s="165"/>
      <c r="G52" s="165"/>
      <c r="H52" s="165"/>
      <c r="I52" s="165"/>
      <c r="J52" s="35"/>
    </row>
    <row r="53" spans="1:10" ht="13.8" x14ac:dyDescent="0.25">
      <c r="A53" s="144" t="s">
        <v>403</v>
      </c>
      <c r="B53" s="145"/>
      <c r="C53" s="201" t="s">
        <v>448</v>
      </c>
      <c r="D53" s="202"/>
      <c r="E53" s="203"/>
      <c r="F53" s="142"/>
      <c r="G53" s="142"/>
      <c r="H53" s="157"/>
      <c r="I53" s="157"/>
      <c r="J53" s="204"/>
    </row>
    <row r="54" spans="1:10" ht="13.8" x14ac:dyDescent="0.25">
      <c r="A54" s="33"/>
      <c r="B54" s="82"/>
      <c r="C54" s="97"/>
      <c r="D54" s="82"/>
      <c r="E54" s="142"/>
      <c r="F54" s="142"/>
      <c r="G54" s="142"/>
      <c r="H54" s="142"/>
      <c r="I54" s="82"/>
      <c r="J54" s="35"/>
    </row>
    <row r="55" spans="1:10" ht="14.4" customHeight="1" x14ac:dyDescent="0.25">
      <c r="A55" s="144" t="s">
        <v>395</v>
      </c>
      <c r="B55" s="145"/>
      <c r="C55" s="197" t="s">
        <v>449</v>
      </c>
      <c r="D55" s="198"/>
      <c r="E55" s="198"/>
      <c r="F55" s="198"/>
      <c r="G55" s="198"/>
      <c r="H55" s="198"/>
      <c r="I55" s="198"/>
      <c r="J55" s="199"/>
    </row>
    <row r="56" spans="1:10" ht="13.8" x14ac:dyDescent="0.25">
      <c r="A56" s="33"/>
      <c r="B56" s="82"/>
      <c r="C56" s="82"/>
      <c r="D56" s="82"/>
      <c r="E56" s="142"/>
      <c r="F56" s="142"/>
      <c r="G56" s="142"/>
      <c r="H56" s="142"/>
      <c r="I56" s="82"/>
      <c r="J56" s="35"/>
    </row>
    <row r="57" spans="1:10" ht="13.8" x14ac:dyDescent="0.25">
      <c r="A57" s="144" t="s">
        <v>426</v>
      </c>
      <c r="B57" s="145"/>
      <c r="C57" s="197" t="s">
        <v>431</v>
      </c>
      <c r="D57" s="198"/>
      <c r="E57" s="198"/>
      <c r="F57" s="198"/>
      <c r="G57" s="198"/>
      <c r="H57" s="198"/>
      <c r="I57" s="198"/>
      <c r="J57" s="199"/>
    </row>
    <row r="58" spans="1:10" ht="14.4" customHeight="1" x14ac:dyDescent="0.25">
      <c r="A58" s="33"/>
      <c r="B58" s="82"/>
      <c r="C58" s="143" t="s">
        <v>427</v>
      </c>
      <c r="D58" s="143"/>
      <c r="E58" s="143"/>
      <c r="F58" s="143"/>
      <c r="G58" s="82"/>
      <c r="H58" s="82"/>
      <c r="I58" s="82"/>
      <c r="J58" s="35"/>
    </row>
    <row r="59" spans="1:10" ht="13.8" x14ac:dyDescent="0.25">
      <c r="A59" s="144" t="s">
        <v>428</v>
      </c>
      <c r="B59" s="145"/>
      <c r="C59" s="197" t="s">
        <v>435</v>
      </c>
      <c r="D59" s="198"/>
      <c r="E59" s="198"/>
      <c r="F59" s="198"/>
      <c r="G59" s="198"/>
      <c r="H59" s="198"/>
      <c r="I59" s="198"/>
      <c r="J59" s="199"/>
    </row>
    <row r="60" spans="1:10" ht="14.4" customHeight="1" x14ac:dyDescent="0.25">
      <c r="A60" s="41"/>
      <c r="B60" s="42"/>
      <c r="C60" s="200" t="s">
        <v>429</v>
      </c>
      <c r="D60" s="200"/>
      <c r="E60" s="200"/>
      <c r="F60" s="200"/>
      <c r="G60" s="200"/>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2"/>
  <sheetViews>
    <sheetView view="pageBreakPreview" topLeftCell="A94" zoomScaleNormal="100" zoomScaleSheetLayoutView="100" workbookViewId="0">
      <selection activeCell="I33" sqref="I33"/>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217" t="s">
        <v>1</v>
      </c>
      <c r="B1" s="218"/>
      <c r="C1" s="218"/>
      <c r="D1" s="218"/>
      <c r="E1" s="218"/>
      <c r="F1" s="218"/>
      <c r="G1" s="218"/>
      <c r="H1" s="218"/>
      <c r="I1" s="218"/>
    </row>
    <row r="2" spans="1:9" x14ac:dyDescent="0.25">
      <c r="A2" s="219" t="s">
        <v>432</v>
      </c>
      <c r="B2" s="220"/>
      <c r="C2" s="220"/>
      <c r="D2" s="220"/>
      <c r="E2" s="220"/>
      <c r="F2" s="220"/>
      <c r="G2" s="220"/>
      <c r="H2" s="220"/>
      <c r="I2" s="220"/>
    </row>
    <row r="3" spans="1:9" x14ac:dyDescent="0.25">
      <c r="A3" s="221" t="s">
        <v>361</v>
      </c>
      <c r="B3" s="222"/>
      <c r="C3" s="222"/>
      <c r="D3" s="222"/>
      <c r="E3" s="222"/>
      <c r="F3" s="222"/>
      <c r="G3" s="222"/>
      <c r="H3" s="222"/>
      <c r="I3" s="222"/>
    </row>
    <row r="4" spans="1:9" x14ac:dyDescent="0.25">
      <c r="A4" s="223" t="s">
        <v>450</v>
      </c>
      <c r="B4" s="224"/>
      <c r="C4" s="224"/>
      <c r="D4" s="224"/>
      <c r="E4" s="224"/>
      <c r="F4" s="224"/>
      <c r="G4" s="224"/>
      <c r="H4" s="224"/>
      <c r="I4" s="225"/>
    </row>
    <row r="5" spans="1:9" ht="31.2" thickBot="1" x14ac:dyDescent="0.3">
      <c r="A5" s="229" t="s">
        <v>2</v>
      </c>
      <c r="B5" s="230"/>
      <c r="C5" s="230"/>
      <c r="D5" s="230"/>
      <c r="E5" s="230"/>
      <c r="F5" s="231"/>
      <c r="G5" s="26" t="s">
        <v>113</v>
      </c>
      <c r="H5" s="56" t="s">
        <v>376</v>
      </c>
      <c r="I5" s="57" t="s">
        <v>384</v>
      </c>
    </row>
    <row r="6" spans="1:9" x14ac:dyDescent="0.25">
      <c r="A6" s="226">
        <v>1</v>
      </c>
      <c r="B6" s="227"/>
      <c r="C6" s="227"/>
      <c r="D6" s="227"/>
      <c r="E6" s="227"/>
      <c r="F6" s="228"/>
      <c r="G6" s="27">
        <v>2</v>
      </c>
      <c r="H6" s="28">
        <v>3</v>
      </c>
      <c r="I6" s="28">
        <v>4</v>
      </c>
    </row>
    <row r="7" spans="1:9" x14ac:dyDescent="0.25">
      <c r="A7" s="232"/>
      <c r="B7" s="232"/>
      <c r="C7" s="232"/>
      <c r="D7" s="232"/>
      <c r="E7" s="232"/>
      <c r="F7" s="232"/>
      <c r="G7" s="232"/>
      <c r="H7" s="232"/>
      <c r="I7" s="233"/>
    </row>
    <row r="8" spans="1:9" ht="12.75" customHeight="1" x14ac:dyDescent="0.25">
      <c r="A8" s="234" t="s">
        <v>4</v>
      </c>
      <c r="B8" s="235"/>
      <c r="C8" s="235"/>
      <c r="D8" s="235"/>
      <c r="E8" s="235"/>
      <c r="F8" s="236"/>
      <c r="G8" s="16">
        <v>1</v>
      </c>
      <c r="H8" s="58">
        <v>0</v>
      </c>
      <c r="I8" s="58">
        <v>0</v>
      </c>
    </row>
    <row r="9" spans="1:9" ht="12.75" customHeight="1" x14ac:dyDescent="0.25">
      <c r="A9" s="214" t="s">
        <v>5</v>
      </c>
      <c r="B9" s="215"/>
      <c r="C9" s="215"/>
      <c r="D9" s="215"/>
      <c r="E9" s="215"/>
      <c r="F9" s="216"/>
      <c r="G9" s="17">
        <v>2</v>
      </c>
      <c r="H9" s="59">
        <f>H10+H17+H27+H38+H43</f>
        <v>709454672</v>
      </c>
      <c r="I9" s="59">
        <f>I10+I17+I27+I38+I43</f>
        <v>838396068</v>
      </c>
    </row>
    <row r="10" spans="1:9" ht="12.75" customHeight="1" x14ac:dyDescent="0.25">
      <c r="A10" s="206" t="s">
        <v>6</v>
      </c>
      <c r="B10" s="207"/>
      <c r="C10" s="207"/>
      <c r="D10" s="207"/>
      <c r="E10" s="207"/>
      <c r="F10" s="208"/>
      <c r="G10" s="17">
        <v>3</v>
      </c>
      <c r="H10" s="59">
        <f>H11+H12+H13+H14+H15+H16</f>
        <v>16189841</v>
      </c>
      <c r="I10" s="59">
        <f>I11+I12+I13+I14+I15+I16</f>
        <v>105149407</v>
      </c>
    </row>
    <row r="11" spans="1:9" ht="12.75" customHeight="1" x14ac:dyDescent="0.25">
      <c r="A11" s="211" t="s">
        <v>7</v>
      </c>
      <c r="B11" s="212"/>
      <c r="C11" s="212"/>
      <c r="D11" s="212"/>
      <c r="E11" s="212"/>
      <c r="F11" s="213"/>
      <c r="G11" s="16">
        <v>4</v>
      </c>
      <c r="H11" s="119">
        <v>0</v>
      </c>
      <c r="I11" s="58">
        <v>0</v>
      </c>
    </row>
    <row r="12" spans="1:9" ht="23.4" customHeight="1" x14ac:dyDescent="0.25">
      <c r="A12" s="211" t="s">
        <v>8</v>
      </c>
      <c r="B12" s="212"/>
      <c r="C12" s="212"/>
      <c r="D12" s="212"/>
      <c r="E12" s="212"/>
      <c r="F12" s="213"/>
      <c r="G12" s="16">
        <v>5</v>
      </c>
      <c r="H12" s="119">
        <v>130748</v>
      </c>
      <c r="I12" s="58">
        <v>617815</v>
      </c>
    </row>
    <row r="13" spans="1:9" ht="12.75" customHeight="1" x14ac:dyDescent="0.25">
      <c r="A13" s="211" t="s">
        <v>9</v>
      </c>
      <c r="B13" s="212"/>
      <c r="C13" s="212"/>
      <c r="D13" s="212"/>
      <c r="E13" s="212"/>
      <c r="F13" s="213"/>
      <c r="G13" s="16">
        <v>6</v>
      </c>
      <c r="H13" s="119">
        <v>0</v>
      </c>
      <c r="I13" s="58">
        <v>0</v>
      </c>
    </row>
    <row r="14" spans="1:9" ht="12.75" customHeight="1" x14ac:dyDescent="0.25">
      <c r="A14" s="211" t="s">
        <v>10</v>
      </c>
      <c r="B14" s="212"/>
      <c r="C14" s="212"/>
      <c r="D14" s="212"/>
      <c r="E14" s="212"/>
      <c r="F14" s="213"/>
      <c r="G14" s="16">
        <v>7</v>
      </c>
      <c r="H14" s="119">
        <v>0</v>
      </c>
      <c r="I14" s="58">
        <v>0</v>
      </c>
    </row>
    <row r="15" spans="1:9" ht="12.75" customHeight="1" x14ac:dyDescent="0.25">
      <c r="A15" s="211" t="s">
        <v>11</v>
      </c>
      <c r="B15" s="212"/>
      <c r="C15" s="212"/>
      <c r="D15" s="212"/>
      <c r="E15" s="212"/>
      <c r="F15" s="213"/>
      <c r="G15" s="16">
        <v>8</v>
      </c>
      <c r="H15" s="119">
        <v>0</v>
      </c>
      <c r="I15" s="58">
        <v>0</v>
      </c>
    </row>
    <row r="16" spans="1:9" ht="12.75" customHeight="1" x14ac:dyDescent="0.25">
      <c r="A16" s="211" t="s">
        <v>12</v>
      </c>
      <c r="B16" s="212"/>
      <c r="C16" s="212"/>
      <c r="D16" s="212"/>
      <c r="E16" s="212"/>
      <c r="F16" s="213"/>
      <c r="G16" s="16">
        <v>9</v>
      </c>
      <c r="H16" s="119">
        <v>16059093</v>
      </c>
      <c r="I16" s="58">
        <v>104531592</v>
      </c>
    </row>
    <row r="17" spans="1:9" ht="12.75" customHeight="1" x14ac:dyDescent="0.25">
      <c r="A17" s="206" t="s">
        <v>13</v>
      </c>
      <c r="B17" s="207"/>
      <c r="C17" s="207"/>
      <c r="D17" s="207"/>
      <c r="E17" s="207"/>
      <c r="F17" s="208"/>
      <c r="G17" s="17">
        <v>10</v>
      </c>
      <c r="H17" s="59">
        <f>H18+H19+H20+H21+H22+H23+H24+H25+H26</f>
        <v>631788146</v>
      </c>
      <c r="I17" s="59">
        <f>I18+I19+I20+I21+I22+I23+I24+I25+I26</f>
        <v>614665476</v>
      </c>
    </row>
    <row r="18" spans="1:9" ht="12.75" customHeight="1" x14ac:dyDescent="0.25">
      <c r="A18" s="211" t="s">
        <v>14</v>
      </c>
      <c r="B18" s="212"/>
      <c r="C18" s="212"/>
      <c r="D18" s="212"/>
      <c r="E18" s="212"/>
      <c r="F18" s="213"/>
      <c r="G18" s="16">
        <v>11</v>
      </c>
      <c r="H18" s="120">
        <v>269098311</v>
      </c>
      <c r="I18" s="58">
        <v>241100535</v>
      </c>
    </row>
    <row r="19" spans="1:9" ht="12.75" customHeight="1" x14ac:dyDescent="0.25">
      <c r="A19" s="211" t="s">
        <v>15</v>
      </c>
      <c r="B19" s="212"/>
      <c r="C19" s="212"/>
      <c r="D19" s="212"/>
      <c r="E19" s="212"/>
      <c r="F19" s="213"/>
      <c r="G19" s="16">
        <v>12</v>
      </c>
      <c r="H19" s="120">
        <v>225453618</v>
      </c>
      <c r="I19" s="58">
        <v>245731257</v>
      </c>
    </row>
    <row r="20" spans="1:9" ht="12.75" customHeight="1" x14ac:dyDescent="0.25">
      <c r="A20" s="211" t="s">
        <v>16</v>
      </c>
      <c r="B20" s="212"/>
      <c r="C20" s="212"/>
      <c r="D20" s="212"/>
      <c r="E20" s="212"/>
      <c r="F20" s="213"/>
      <c r="G20" s="16">
        <v>13</v>
      </c>
      <c r="H20" s="120">
        <v>69043657</v>
      </c>
      <c r="I20" s="58">
        <v>93220419</v>
      </c>
    </row>
    <row r="21" spans="1:9" ht="12.75" customHeight="1" x14ac:dyDescent="0.25">
      <c r="A21" s="211" t="s">
        <v>17</v>
      </c>
      <c r="B21" s="212"/>
      <c r="C21" s="212"/>
      <c r="D21" s="212"/>
      <c r="E21" s="212"/>
      <c r="F21" s="213"/>
      <c r="G21" s="16">
        <v>14</v>
      </c>
      <c r="H21" s="120">
        <v>0</v>
      </c>
      <c r="I21" s="58">
        <v>0</v>
      </c>
    </row>
    <row r="22" spans="1:9" ht="12.75" customHeight="1" x14ac:dyDescent="0.25">
      <c r="A22" s="211" t="s">
        <v>18</v>
      </c>
      <c r="B22" s="212"/>
      <c r="C22" s="212"/>
      <c r="D22" s="212"/>
      <c r="E22" s="212"/>
      <c r="F22" s="213"/>
      <c r="G22" s="16">
        <v>15</v>
      </c>
      <c r="H22" s="120">
        <v>589689</v>
      </c>
      <c r="I22" s="58">
        <v>815134</v>
      </c>
    </row>
    <row r="23" spans="1:9" ht="12.75" customHeight="1" x14ac:dyDescent="0.25">
      <c r="A23" s="211" t="s">
        <v>19</v>
      </c>
      <c r="B23" s="212"/>
      <c r="C23" s="212"/>
      <c r="D23" s="212"/>
      <c r="E23" s="212"/>
      <c r="F23" s="213"/>
      <c r="G23" s="16">
        <v>16</v>
      </c>
      <c r="H23" s="120">
        <v>0</v>
      </c>
      <c r="I23" s="58">
        <v>0</v>
      </c>
    </row>
    <row r="24" spans="1:9" ht="12.75" customHeight="1" x14ac:dyDescent="0.25">
      <c r="A24" s="211" t="s">
        <v>20</v>
      </c>
      <c r="B24" s="212"/>
      <c r="C24" s="212"/>
      <c r="D24" s="212"/>
      <c r="E24" s="212"/>
      <c r="F24" s="213"/>
      <c r="G24" s="16">
        <v>17</v>
      </c>
      <c r="H24" s="120">
        <v>35855416</v>
      </c>
      <c r="I24" s="58">
        <v>2666455</v>
      </c>
    </row>
    <row r="25" spans="1:9" ht="12.75" customHeight="1" x14ac:dyDescent="0.25">
      <c r="A25" s="211" t="s">
        <v>21</v>
      </c>
      <c r="B25" s="212"/>
      <c r="C25" s="212"/>
      <c r="D25" s="212"/>
      <c r="E25" s="212"/>
      <c r="F25" s="213"/>
      <c r="G25" s="16">
        <v>18</v>
      </c>
      <c r="H25" s="120">
        <v>0</v>
      </c>
      <c r="I25" s="58">
        <v>0</v>
      </c>
    </row>
    <row r="26" spans="1:9" ht="12.75" customHeight="1" x14ac:dyDescent="0.25">
      <c r="A26" s="211" t="s">
        <v>22</v>
      </c>
      <c r="B26" s="212"/>
      <c r="C26" s="212"/>
      <c r="D26" s="212"/>
      <c r="E26" s="212"/>
      <c r="F26" s="213"/>
      <c r="G26" s="16">
        <v>19</v>
      </c>
      <c r="H26" s="120">
        <v>31747455</v>
      </c>
      <c r="I26" s="58">
        <v>31131676</v>
      </c>
    </row>
    <row r="27" spans="1:9" ht="12.75" customHeight="1" x14ac:dyDescent="0.25">
      <c r="A27" s="206" t="s">
        <v>23</v>
      </c>
      <c r="B27" s="207"/>
      <c r="C27" s="207"/>
      <c r="D27" s="207"/>
      <c r="E27" s="207"/>
      <c r="F27" s="208"/>
      <c r="G27" s="17">
        <v>20</v>
      </c>
      <c r="H27" s="59">
        <f>SUM(H28:H37)</f>
        <v>61476685</v>
      </c>
      <c r="I27" s="59">
        <f>SUM(I28:I37)</f>
        <v>118581185</v>
      </c>
    </row>
    <row r="28" spans="1:9" ht="12.75" customHeight="1" x14ac:dyDescent="0.25">
      <c r="A28" s="211" t="s">
        <v>24</v>
      </c>
      <c r="B28" s="212"/>
      <c r="C28" s="212"/>
      <c r="D28" s="212"/>
      <c r="E28" s="212"/>
      <c r="F28" s="213"/>
      <c r="G28" s="16">
        <v>21</v>
      </c>
      <c r="H28" s="58">
        <v>61476685</v>
      </c>
      <c r="I28" s="58">
        <v>118581185</v>
      </c>
    </row>
    <row r="29" spans="1:9" ht="12.75" customHeight="1" x14ac:dyDescent="0.25">
      <c r="A29" s="211" t="s">
        <v>25</v>
      </c>
      <c r="B29" s="212"/>
      <c r="C29" s="212"/>
      <c r="D29" s="212"/>
      <c r="E29" s="212"/>
      <c r="F29" s="213"/>
      <c r="G29" s="16">
        <v>22</v>
      </c>
      <c r="H29" s="58">
        <v>0</v>
      </c>
      <c r="I29" s="58">
        <v>0</v>
      </c>
    </row>
    <row r="30" spans="1:9" ht="12.75" customHeight="1" x14ac:dyDescent="0.25">
      <c r="A30" s="211" t="s">
        <v>26</v>
      </c>
      <c r="B30" s="212"/>
      <c r="C30" s="212"/>
      <c r="D30" s="212"/>
      <c r="E30" s="212"/>
      <c r="F30" s="213"/>
      <c r="G30" s="16">
        <v>23</v>
      </c>
      <c r="H30" s="58">
        <v>0</v>
      </c>
      <c r="I30" s="58">
        <v>0</v>
      </c>
    </row>
    <row r="31" spans="1:9" ht="24.6" customHeight="1" x14ac:dyDescent="0.25">
      <c r="A31" s="211" t="s">
        <v>27</v>
      </c>
      <c r="B31" s="212"/>
      <c r="C31" s="212"/>
      <c r="D31" s="212"/>
      <c r="E31" s="212"/>
      <c r="F31" s="213"/>
      <c r="G31" s="16">
        <v>24</v>
      </c>
      <c r="H31" s="58">
        <v>0</v>
      </c>
      <c r="I31" s="58">
        <v>0</v>
      </c>
    </row>
    <row r="32" spans="1:9" ht="24" customHeight="1" x14ac:dyDescent="0.25">
      <c r="A32" s="211" t="s">
        <v>28</v>
      </c>
      <c r="B32" s="212"/>
      <c r="C32" s="212"/>
      <c r="D32" s="212"/>
      <c r="E32" s="212"/>
      <c r="F32" s="213"/>
      <c r="G32" s="16">
        <v>25</v>
      </c>
      <c r="H32" s="58">
        <v>0</v>
      </c>
      <c r="I32" s="58">
        <v>0</v>
      </c>
    </row>
    <row r="33" spans="1:9" ht="26.4" customHeight="1" x14ac:dyDescent="0.25">
      <c r="A33" s="211" t="s">
        <v>29</v>
      </c>
      <c r="B33" s="212"/>
      <c r="C33" s="212"/>
      <c r="D33" s="212"/>
      <c r="E33" s="212"/>
      <c r="F33" s="213"/>
      <c r="G33" s="16">
        <v>26</v>
      </c>
      <c r="H33" s="58">
        <v>0</v>
      </c>
      <c r="I33" s="58">
        <v>0</v>
      </c>
    </row>
    <row r="34" spans="1:9" ht="12.75" customHeight="1" x14ac:dyDescent="0.25">
      <c r="A34" s="211" t="s">
        <v>30</v>
      </c>
      <c r="B34" s="212"/>
      <c r="C34" s="212"/>
      <c r="D34" s="212"/>
      <c r="E34" s="212"/>
      <c r="F34" s="213"/>
      <c r="G34" s="16">
        <v>27</v>
      </c>
      <c r="H34" s="58">
        <v>0</v>
      </c>
      <c r="I34" s="58">
        <v>0</v>
      </c>
    </row>
    <row r="35" spans="1:9" ht="12.75" customHeight="1" x14ac:dyDescent="0.25">
      <c r="A35" s="211" t="s">
        <v>31</v>
      </c>
      <c r="B35" s="212"/>
      <c r="C35" s="212"/>
      <c r="D35" s="212"/>
      <c r="E35" s="212"/>
      <c r="F35" s="213"/>
      <c r="G35" s="16">
        <v>28</v>
      </c>
      <c r="H35" s="58">
        <v>0</v>
      </c>
      <c r="I35" s="58">
        <v>0</v>
      </c>
    </row>
    <row r="36" spans="1:9" ht="12.75" customHeight="1" x14ac:dyDescent="0.25">
      <c r="A36" s="211" t="s">
        <v>32</v>
      </c>
      <c r="B36" s="212"/>
      <c r="C36" s="212"/>
      <c r="D36" s="212"/>
      <c r="E36" s="212"/>
      <c r="F36" s="213"/>
      <c r="G36" s="16">
        <v>29</v>
      </c>
      <c r="H36" s="58">
        <v>0</v>
      </c>
      <c r="I36" s="58">
        <v>0</v>
      </c>
    </row>
    <row r="37" spans="1:9" ht="12.75" customHeight="1" x14ac:dyDescent="0.25">
      <c r="A37" s="211" t="s">
        <v>33</v>
      </c>
      <c r="B37" s="212"/>
      <c r="C37" s="212"/>
      <c r="D37" s="212"/>
      <c r="E37" s="212"/>
      <c r="F37" s="213"/>
      <c r="G37" s="16">
        <v>30</v>
      </c>
      <c r="H37" s="58">
        <v>0</v>
      </c>
      <c r="I37" s="58">
        <v>0</v>
      </c>
    </row>
    <row r="38" spans="1:9" ht="12.75" customHeight="1" x14ac:dyDescent="0.25">
      <c r="A38" s="206" t="s">
        <v>34</v>
      </c>
      <c r="B38" s="207"/>
      <c r="C38" s="207"/>
      <c r="D38" s="207"/>
      <c r="E38" s="207"/>
      <c r="F38" s="208"/>
      <c r="G38" s="17">
        <v>31</v>
      </c>
      <c r="H38" s="59">
        <f>H39+H40+H41+H42</f>
        <v>0</v>
      </c>
      <c r="I38" s="59">
        <f>I39+I40+I41+I42</f>
        <v>0</v>
      </c>
    </row>
    <row r="39" spans="1:9" ht="12.75" customHeight="1" x14ac:dyDescent="0.25">
      <c r="A39" s="211" t="s">
        <v>35</v>
      </c>
      <c r="B39" s="212"/>
      <c r="C39" s="212"/>
      <c r="D39" s="212"/>
      <c r="E39" s="212"/>
      <c r="F39" s="213"/>
      <c r="G39" s="16">
        <v>32</v>
      </c>
      <c r="H39" s="58">
        <v>0</v>
      </c>
      <c r="I39" s="58">
        <v>0</v>
      </c>
    </row>
    <row r="40" spans="1:9" ht="12.75" customHeight="1" x14ac:dyDescent="0.25">
      <c r="A40" s="211" t="s">
        <v>36</v>
      </c>
      <c r="B40" s="212"/>
      <c r="C40" s="212"/>
      <c r="D40" s="212"/>
      <c r="E40" s="212"/>
      <c r="F40" s="213"/>
      <c r="G40" s="16">
        <v>33</v>
      </c>
      <c r="H40" s="58">
        <v>0</v>
      </c>
      <c r="I40" s="58">
        <v>0</v>
      </c>
    </row>
    <row r="41" spans="1:9" ht="12.75" customHeight="1" x14ac:dyDescent="0.25">
      <c r="A41" s="211" t="s">
        <v>37</v>
      </c>
      <c r="B41" s="212"/>
      <c r="C41" s="212"/>
      <c r="D41" s="212"/>
      <c r="E41" s="212"/>
      <c r="F41" s="213"/>
      <c r="G41" s="16">
        <v>34</v>
      </c>
      <c r="H41" s="58">
        <v>0</v>
      </c>
      <c r="I41" s="58">
        <v>0</v>
      </c>
    </row>
    <row r="42" spans="1:9" ht="12.75" customHeight="1" x14ac:dyDescent="0.25">
      <c r="A42" s="211" t="s">
        <v>38</v>
      </c>
      <c r="B42" s="212"/>
      <c r="C42" s="212"/>
      <c r="D42" s="212"/>
      <c r="E42" s="212"/>
      <c r="F42" s="213"/>
      <c r="G42" s="16">
        <v>35</v>
      </c>
      <c r="H42" s="58">
        <v>0</v>
      </c>
      <c r="I42" s="58">
        <v>0</v>
      </c>
    </row>
    <row r="43" spans="1:9" ht="12.75" customHeight="1" x14ac:dyDescent="0.25">
      <c r="A43" s="237" t="s">
        <v>39</v>
      </c>
      <c r="B43" s="238"/>
      <c r="C43" s="238"/>
      <c r="D43" s="238"/>
      <c r="E43" s="238"/>
      <c r="F43" s="239"/>
      <c r="G43" s="16">
        <v>36</v>
      </c>
      <c r="H43" s="58">
        <v>0</v>
      </c>
      <c r="I43" s="58">
        <v>0</v>
      </c>
    </row>
    <row r="44" spans="1:9" ht="12.75" customHeight="1" x14ac:dyDescent="0.25">
      <c r="A44" s="214" t="s">
        <v>40</v>
      </c>
      <c r="B44" s="215"/>
      <c r="C44" s="215"/>
      <c r="D44" s="215"/>
      <c r="E44" s="215"/>
      <c r="F44" s="216"/>
      <c r="G44" s="17">
        <v>37</v>
      </c>
      <c r="H44" s="59">
        <f>H45+H53+H60+H70</f>
        <v>119388008</v>
      </c>
      <c r="I44" s="59">
        <f>I45+I53+I60+I70</f>
        <v>59087920</v>
      </c>
    </row>
    <row r="45" spans="1:9" ht="12.75" customHeight="1" x14ac:dyDescent="0.25">
      <c r="A45" s="206" t="s">
        <v>41</v>
      </c>
      <c r="B45" s="207"/>
      <c r="C45" s="207"/>
      <c r="D45" s="207"/>
      <c r="E45" s="207"/>
      <c r="F45" s="208"/>
      <c r="G45" s="17">
        <v>38</v>
      </c>
      <c r="H45" s="59">
        <f>SUM(H46:H52)</f>
        <v>397008</v>
      </c>
      <c r="I45" s="59">
        <f>SUM(I46:I52)</f>
        <v>451721</v>
      </c>
    </row>
    <row r="46" spans="1:9" ht="12.75" customHeight="1" x14ac:dyDescent="0.25">
      <c r="A46" s="211" t="s">
        <v>42</v>
      </c>
      <c r="B46" s="212"/>
      <c r="C46" s="212"/>
      <c r="D46" s="212"/>
      <c r="E46" s="212"/>
      <c r="F46" s="213"/>
      <c r="G46" s="16">
        <v>39</v>
      </c>
      <c r="H46" s="121">
        <v>374366</v>
      </c>
      <c r="I46" s="58">
        <v>438011</v>
      </c>
    </row>
    <row r="47" spans="1:9" ht="12.75" customHeight="1" x14ac:dyDescent="0.25">
      <c r="A47" s="211" t="s">
        <v>43</v>
      </c>
      <c r="B47" s="212"/>
      <c r="C47" s="212"/>
      <c r="D47" s="212"/>
      <c r="E47" s="212"/>
      <c r="F47" s="213"/>
      <c r="G47" s="16">
        <v>40</v>
      </c>
      <c r="H47" s="121">
        <v>0</v>
      </c>
      <c r="I47" s="58">
        <v>0</v>
      </c>
    </row>
    <row r="48" spans="1:9" ht="12.75" customHeight="1" x14ac:dyDescent="0.25">
      <c r="A48" s="211" t="s">
        <v>44</v>
      </c>
      <c r="B48" s="212"/>
      <c r="C48" s="212"/>
      <c r="D48" s="212"/>
      <c r="E48" s="212"/>
      <c r="F48" s="213"/>
      <c r="G48" s="16">
        <v>41</v>
      </c>
      <c r="H48" s="121">
        <v>0</v>
      </c>
      <c r="I48" s="58">
        <v>0</v>
      </c>
    </row>
    <row r="49" spans="1:9" ht="12.75" customHeight="1" x14ac:dyDescent="0.25">
      <c r="A49" s="211" t="s">
        <v>45</v>
      </c>
      <c r="B49" s="212"/>
      <c r="C49" s="212"/>
      <c r="D49" s="212"/>
      <c r="E49" s="212"/>
      <c r="F49" s="213"/>
      <c r="G49" s="16">
        <v>42</v>
      </c>
      <c r="H49" s="121">
        <v>22642</v>
      </c>
      <c r="I49" s="58">
        <v>13710</v>
      </c>
    </row>
    <row r="50" spans="1:9" ht="12.75" customHeight="1" x14ac:dyDescent="0.25">
      <c r="A50" s="211" t="s">
        <v>46</v>
      </c>
      <c r="B50" s="212"/>
      <c r="C50" s="212"/>
      <c r="D50" s="212"/>
      <c r="E50" s="212"/>
      <c r="F50" s="213"/>
      <c r="G50" s="16">
        <v>43</v>
      </c>
      <c r="H50" s="121">
        <v>0</v>
      </c>
      <c r="I50" s="58">
        <v>0</v>
      </c>
    </row>
    <row r="51" spans="1:9" ht="12.75" customHeight="1" x14ac:dyDescent="0.25">
      <c r="A51" s="211" t="s">
        <v>47</v>
      </c>
      <c r="B51" s="212"/>
      <c r="C51" s="212"/>
      <c r="D51" s="212"/>
      <c r="E51" s="212"/>
      <c r="F51" s="213"/>
      <c r="G51" s="16">
        <v>44</v>
      </c>
      <c r="H51" s="121">
        <v>0</v>
      </c>
      <c r="I51" s="58">
        <v>0</v>
      </c>
    </row>
    <row r="52" spans="1:9" ht="12.75" customHeight="1" x14ac:dyDescent="0.25">
      <c r="A52" s="211" t="s">
        <v>48</v>
      </c>
      <c r="B52" s="212"/>
      <c r="C52" s="212"/>
      <c r="D52" s="212"/>
      <c r="E52" s="212"/>
      <c r="F52" s="213"/>
      <c r="G52" s="16">
        <v>45</v>
      </c>
      <c r="H52" s="121">
        <v>0</v>
      </c>
      <c r="I52" s="58">
        <v>0</v>
      </c>
    </row>
    <row r="53" spans="1:9" ht="12.75" customHeight="1" x14ac:dyDescent="0.25">
      <c r="A53" s="206" t="s">
        <v>49</v>
      </c>
      <c r="B53" s="207"/>
      <c r="C53" s="207"/>
      <c r="D53" s="207"/>
      <c r="E53" s="207"/>
      <c r="F53" s="208"/>
      <c r="G53" s="17">
        <v>46</v>
      </c>
      <c r="H53" s="59">
        <f>SUM(H54:H59)</f>
        <v>83479072</v>
      </c>
      <c r="I53" s="59">
        <f>SUM(I54:I59)</f>
        <v>7345797</v>
      </c>
    </row>
    <row r="54" spans="1:9" ht="12.75" customHeight="1" x14ac:dyDescent="0.25">
      <c r="A54" s="211" t="s">
        <v>50</v>
      </c>
      <c r="B54" s="212"/>
      <c r="C54" s="212"/>
      <c r="D54" s="212"/>
      <c r="E54" s="212"/>
      <c r="F54" s="213"/>
      <c r="G54" s="16">
        <v>47</v>
      </c>
      <c r="H54" s="122">
        <v>9828355</v>
      </c>
      <c r="I54" s="58">
        <v>1288253</v>
      </c>
    </row>
    <row r="55" spans="1:9" ht="12.75" customHeight="1" x14ac:dyDescent="0.25">
      <c r="A55" s="211" t="s">
        <v>51</v>
      </c>
      <c r="B55" s="212"/>
      <c r="C55" s="212"/>
      <c r="D55" s="212"/>
      <c r="E55" s="212"/>
      <c r="F55" s="213"/>
      <c r="G55" s="16">
        <v>48</v>
      </c>
      <c r="H55" s="122">
        <v>0</v>
      </c>
      <c r="I55" s="58">
        <v>0</v>
      </c>
    </row>
    <row r="56" spans="1:9" ht="12.75" customHeight="1" x14ac:dyDescent="0.25">
      <c r="A56" s="211" t="s">
        <v>52</v>
      </c>
      <c r="B56" s="212"/>
      <c r="C56" s="212"/>
      <c r="D56" s="212"/>
      <c r="E56" s="212"/>
      <c r="F56" s="213"/>
      <c r="G56" s="16">
        <v>49</v>
      </c>
      <c r="H56" s="122">
        <v>5304495</v>
      </c>
      <c r="I56" s="58">
        <v>413226</v>
      </c>
    </row>
    <row r="57" spans="1:9" ht="12.75" customHeight="1" x14ac:dyDescent="0.25">
      <c r="A57" s="211" t="s">
        <v>53</v>
      </c>
      <c r="B57" s="212"/>
      <c r="C57" s="212"/>
      <c r="D57" s="212"/>
      <c r="E57" s="212"/>
      <c r="F57" s="213"/>
      <c r="G57" s="16">
        <v>50</v>
      </c>
      <c r="H57" s="122">
        <v>29084</v>
      </c>
      <c r="I57" s="58">
        <v>24174</v>
      </c>
    </row>
    <row r="58" spans="1:9" ht="12.75" customHeight="1" x14ac:dyDescent="0.25">
      <c r="A58" s="211" t="s">
        <v>54</v>
      </c>
      <c r="B58" s="212"/>
      <c r="C58" s="212"/>
      <c r="D58" s="212"/>
      <c r="E58" s="212"/>
      <c r="F58" s="213"/>
      <c r="G58" s="16">
        <v>51</v>
      </c>
      <c r="H58" s="122">
        <v>977663</v>
      </c>
      <c r="I58" s="58">
        <v>4162721</v>
      </c>
    </row>
    <row r="59" spans="1:9" ht="12.75" customHeight="1" x14ac:dyDescent="0.25">
      <c r="A59" s="211" t="s">
        <v>55</v>
      </c>
      <c r="B59" s="212"/>
      <c r="C59" s="212"/>
      <c r="D59" s="212"/>
      <c r="E59" s="212"/>
      <c r="F59" s="213"/>
      <c r="G59" s="16">
        <v>52</v>
      </c>
      <c r="H59" s="122">
        <v>67339475</v>
      </c>
      <c r="I59" s="58">
        <v>1457423</v>
      </c>
    </row>
    <row r="60" spans="1:9" ht="12.75" customHeight="1" x14ac:dyDescent="0.25">
      <c r="A60" s="206" t="s">
        <v>56</v>
      </c>
      <c r="B60" s="207"/>
      <c r="C60" s="207"/>
      <c r="D60" s="207"/>
      <c r="E60" s="207"/>
      <c r="F60" s="208"/>
      <c r="G60" s="17">
        <v>53</v>
      </c>
      <c r="H60" s="59">
        <f>SUM(H61:H69)</f>
        <v>14250728</v>
      </c>
      <c r="I60" s="59">
        <f>SUM(I61:I69)</f>
        <v>24626866</v>
      </c>
    </row>
    <row r="61" spans="1:9" ht="12.75" customHeight="1" x14ac:dyDescent="0.25">
      <c r="A61" s="211" t="s">
        <v>24</v>
      </c>
      <c r="B61" s="212"/>
      <c r="C61" s="212"/>
      <c r="D61" s="212"/>
      <c r="E61" s="212"/>
      <c r="F61" s="213"/>
      <c r="G61" s="16">
        <v>54</v>
      </c>
      <c r="H61" s="123">
        <v>0</v>
      </c>
      <c r="I61" s="58">
        <v>0</v>
      </c>
    </row>
    <row r="62" spans="1:9" ht="12.75" customHeight="1" x14ac:dyDescent="0.25">
      <c r="A62" s="211" t="s">
        <v>25</v>
      </c>
      <c r="B62" s="212"/>
      <c r="C62" s="212"/>
      <c r="D62" s="212"/>
      <c r="E62" s="212"/>
      <c r="F62" s="213"/>
      <c r="G62" s="16">
        <v>55</v>
      </c>
      <c r="H62" s="123">
        <v>0</v>
      </c>
      <c r="I62" s="58">
        <v>0</v>
      </c>
    </row>
    <row r="63" spans="1:9" ht="12.75" customHeight="1" x14ac:dyDescent="0.25">
      <c r="A63" s="211" t="s">
        <v>26</v>
      </c>
      <c r="B63" s="212"/>
      <c r="C63" s="212"/>
      <c r="D63" s="212"/>
      <c r="E63" s="212"/>
      <c r="F63" s="213"/>
      <c r="G63" s="16">
        <v>56</v>
      </c>
      <c r="H63" s="123">
        <v>14250728</v>
      </c>
      <c r="I63" s="58">
        <v>24626866</v>
      </c>
    </row>
    <row r="64" spans="1:9" ht="23.4" customHeight="1" x14ac:dyDescent="0.25">
      <c r="A64" s="211" t="s">
        <v>57</v>
      </c>
      <c r="B64" s="212"/>
      <c r="C64" s="212"/>
      <c r="D64" s="212"/>
      <c r="E64" s="212"/>
      <c r="F64" s="213"/>
      <c r="G64" s="16">
        <v>57</v>
      </c>
      <c r="H64" s="123">
        <v>0</v>
      </c>
      <c r="I64" s="58">
        <v>0</v>
      </c>
    </row>
    <row r="65" spans="1:9" ht="21" customHeight="1" x14ac:dyDescent="0.25">
      <c r="A65" s="211" t="s">
        <v>28</v>
      </c>
      <c r="B65" s="212"/>
      <c r="C65" s="212"/>
      <c r="D65" s="212"/>
      <c r="E65" s="212"/>
      <c r="F65" s="213"/>
      <c r="G65" s="16">
        <v>58</v>
      </c>
      <c r="H65" s="123">
        <v>0</v>
      </c>
      <c r="I65" s="58">
        <v>0</v>
      </c>
    </row>
    <row r="66" spans="1:9" ht="22.95" customHeight="1" x14ac:dyDescent="0.25">
      <c r="A66" s="211" t="s">
        <v>29</v>
      </c>
      <c r="B66" s="212"/>
      <c r="C66" s="212"/>
      <c r="D66" s="212"/>
      <c r="E66" s="212"/>
      <c r="F66" s="213"/>
      <c r="G66" s="16">
        <v>59</v>
      </c>
      <c r="H66" s="123">
        <v>0</v>
      </c>
      <c r="I66" s="58">
        <v>0</v>
      </c>
    </row>
    <row r="67" spans="1:9" ht="12.75" customHeight="1" x14ac:dyDescent="0.25">
      <c r="A67" s="211" t="s">
        <v>30</v>
      </c>
      <c r="B67" s="212"/>
      <c r="C67" s="212"/>
      <c r="D67" s="212"/>
      <c r="E67" s="212"/>
      <c r="F67" s="213"/>
      <c r="G67" s="16">
        <v>60</v>
      </c>
      <c r="H67" s="123">
        <v>0</v>
      </c>
      <c r="I67" s="58">
        <v>0</v>
      </c>
    </row>
    <row r="68" spans="1:9" ht="12.75" customHeight="1" x14ac:dyDescent="0.25">
      <c r="A68" s="211" t="s">
        <v>31</v>
      </c>
      <c r="B68" s="212"/>
      <c r="C68" s="212"/>
      <c r="D68" s="212"/>
      <c r="E68" s="212"/>
      <c r="F68" s="213"/>
      <c r="G68" s="16">
        <v>61</v>
      </c>
      <c r="H68" s="123">
        <v>0</v>
      </c>
      <c r="I68" s="58">
        <v>0</v>
      </c>
    </row>
    <row r="69" spans="1:9" ht="12.75" customHeight="1" x14ac:dyDescent="0.25">
      <c r="A69" s="211" t="s">
        <v>58</v>
      </c>
      <c r="B69" s="212"/>
      <c r="C69" s="212"/>
      <c r="D69" s="212"/>
      <c r="E69" s="212"/>
      <c r="F69" s="213"/>
      <c r="G69" s="16">
        <v>62</v>
      </c>
      <c r="H69" s="123">
        <v>0</v>
      </c>
      <c r="I69" s="58">
        <v>0</v>
      </c>
    </row>
    <row r="70" spans="1:9" ht="12.75" customHeight="1" x14ac:dyDescent="0.25">
      <c r="A70" s="237" t="s">
        <v>59</v>
      </c>
      <c r="B70" s="238"/>
      <c r="C70" s="238"/>
      <c r="D70" s="238"/>
      <c r="E70" s="238"/>
      <c r="F70" s="239"/>
      <c r="G70" s="16">
        <v>63</v>
      </c>
      <c r="H70" s="123">
        <v>21261200</v>
      </c>
      <c r="I70" s="58">
        <v>26663536</v>
      </c>
    </row>
    <row r="71" spans="1:9" ht="12.75" customHeight="1" x14ac:dyDescent="0.25">
      <c r="A71" s="243" t="s">
        <v>60</v>
      </c>
      <c r="B71" s="244"/>
      <c r="C71" s="244"/>
      <c r="D71" s="244"/>
      <c r="E71" s="244"/>
      <c r="F71" s="245"/>
      <c r="G71" s="16">
        <v>64</v>
      </c>
      <c r="H71" s="123">
        <v>1094636</v>
      </c>
      <c r="I71" s="58">
        <v>129299</v>
      </c>
    </row>
    <row r="72" spans="1:9" ht="12.75" customHeight="1" x14ac:dyDescent="0.25">
      <c r="A72" s="214" t="s">
        <v>61</v>
      </c>
      <c r="B72" s="215"/>
      <c r="C72" s="215"/>
      <c r="D72" s="215"/>
      <c r="E72" s="215"/>
      <c r="F72" s="216"/>
      <c r="G72" s="17">
        <v>65</v>
      </c>
      <c r="H72" s="59">
        <f>H8+H9+H44+H71</f>
        <v>829937316</v>
      </c>
      <c r="I72" s="59">
        <f>I8+I9+I44+I71</f>
        <v>897613287</v>
      </c>
    </row>
    <row r="73" spans="1:9" ht="12.75" customHeight="1" x14ac:dyDescent="0.25">
      <c r="A73" s="246" t="s">
        <v>62</v>
      </c>
      <c r="B73" s="247"/>
      <c r="C73" s="247"/>
      <c r="D73" s="247"/>
      <c r="E73" s="247"/>
      <c r="F73" s="248"/>
      <c r="G73" s="19">
        <v>66</v>
      </c>
      <c r="H73" s="60">
        <v>0</v>
      </c>
      <c r="I73" s="60">
        <v>0</v>
      </c>
    </row>
    <row r="74" spans="1:9" x14ac:dyDescent="0.25">
      <c r="A74" s="249" t="s">
        <v>63</v>
      </c>
      <c r="B74" s="250"/>
      <c r="C74" s="250"/>
      <c r="D74" s="250"/>
      <c r="E74" s="250"/>
      <c r="F74" s="250"/>
      <c r="G74" s="250"/>
      <c r="H74" s="250"/>
      <c r="I74" s="250"/>
    </row>
    <row r="75" spans="1:9" ht="12.75" customHeight="1" x14ac:dyDescent="0.25">
      <c r="A75" s="209" t="s">
        <v>64</v>
      </c>
      <c r="B75" s="209"/>
      <c r="C75" s="209"/>
      <c r="D75" s="209"/>
      <c r="E75" s="209"/>
      <c r="F75" s="209"/>
      <c r="G75" s="17">
        <v>67</v>
      </c>
      <c r="H75" s="59">
        <f>H76+H77+H78+H84+H85+H89+H92+H95</f>
        <v>597296159</v>
      </c>
      <c r="I75" s="59">
        <f>I76+I77+I78+I84+I85+I89+I92+I95</f>
        <v>489813046</v>
      </c>
    </row>
    <row r="76" spans="1:9" ht="12.75" customHeight="1" x14ac:dyDescent="0.25">
      <c r="A76" s="210" t="s">
        <v>65</v>
      </c>
      <c r="B76" s="210"/>
      <c r="C76" s="210"/>
      <c r="D76" s="210"/>
      <c r="E76" s="210"/>
      <c r="F76" s="210"/>
      <c r="G76" s="16">
        <v>68</v>
      </c>
      <c r="H76" s="129">
        <v>482507730</v>
      </c>
      <c r="I76" s="44">
        <v>482507730</v>
      </c>
    </row>
    <row r="77" spans="1:9" ht="12.75" customHeight="1" x14ac:dyDescent="0.25">
      <c r="A77" s="210" t="s">
        <v>66</v>
      </c>
      <c r="B77" s="210"/>
      <c r="C77" s="210"/>
      <c r="D77" s="210"/>
      <c r="E77" s="210"/>
      <c r="F77" s="210"/>
      <c r="G77" s="16">
        <v>69</v>
      </c>
      <c r="H77" s="129">
        <v>234210922</v>
      </c>
      <c r="I77" s="44">
        <v>234210922</v>
      </c>
    </row>
    <row r="78" spans="1:9" ht="12.75" customHeight="1" x14ac:dyDescent="0.25">
      <c r="A78" s="240" t="s">
        <v>67</v>
      </c>
      <c r="B78" s="240"/>
      <c r="C78" s="240"/>
      <c r="D78" s="240"/>
      <c r="E78" s="240"/>
      <c r="F78" s="240"/>
      <c r="G78" s="17">
        <v>70</v>
      </c>
      <c r="H78" s="59">
        <f>SUM(H79:H83)</f>
        <v>0</v>
      </c>
      <c r="I78" s="59">
        <f>SUM(I79:I83)</f>
        <v>0</v>
      </c>
    </row>
    <row r="79" spans="1:9" ht="12.75" customHeight="1" x14ac:dyDescent="0.25">
      <c r="A79" s="205" t="s">
        <v>68</v>
      </c>
      <c r="B79" s="205"/>
      <c r="C79" s="205"/>
      <c r="D79" s="205"/>
      <c r="E79" s="205"/>
      <c r="F79" s="205"/>
      <c r="G79" s="16">
        <v>71</v>
      </c>
      <c r="H79" s="44">
        <v>0</v>
      </c>
      <c r="I79" s="44">
        <v>0</v>
      </c>
    </row>
    <row r="80" spans="1:9" ht="12.75" customHeight="1" x14ac:dyDescent="0.25">
      <c r="A80" s="205" t="s">
        <v>69</v>
      </c>
      <c r="B80" s="205"/>
      <c r="C80" s="205"/>
      <c r="D80" s="205"/>
      <c r="E80" s="205"/>
      <c r="F80" s="205"/>
      <c r="G80" s="16">
        <v>72</v>
      </c>
      <c r="H80" s="44">
        <v>0</v>
      </c>
      <c r="I80" s="44">
        <v>0</v>
      </c>
    </row>
    <row r="81" spans="1:9" ht="12.75" customHeight="1" x14ac:dyDescent="0.25">
      <c r="A81" s="205" t="s">
        <v>70</v>
      </c>
      <c r="B81" s="205"/>
      <c r="C81" s="205"/>
      <c r="D81" s="205"/>
      <c r="E81" s="205"/>
      <c r="F81" s="205"/>
      <c r="G81" s="16">
        <v>73</v>
      </c>
      <c r="H81" s="44">
        <v>0</v>
      </c>
      <c r="I81" s="44">
        <v>0</v>
      </c>
    </row>
    <row r="82" spans="1:9" ht="12.75" customHeight="1" x14ac:dyDescent="0.25">
      <c r="A82" s="205" t="s">
        <v>71</v>
      </c>
      <c r="B82" s="205"/>
      <c r="C82" s="205"/>
      <c r="D82" s="205"/>
      <c r="E82" s="205"/>
      <c r="F82" s="205"/>
      <c r="G82" s="16">
        <v>74</v>
      </c>
      <c r="H82" s="44">
        <v>0</v>
      </c>
      <c r="I82" s="44">
        <v>0</v>
      </c>
    </row>
    <row r="83" spans="1:9" ht="12.75" customHeight="1" x14ac:dyDescent="0.25">
      <c r="A83" s="205" t="s">
        <v>72</v>
      </c>
      <c r="B83" s="205"/>
      <c r="C83" s="205"/>
      <c r="D83" s="205"/>
      <c r="E83" s="205"/>
      <c r="F83" s="205"/>
      <c r="G83" s="16">
        <v>75</v>
      </c>
      <c r="H83" s="44">
        <v>0</v>
      </c>
      <c r="I83" s="44">
        <v>0</v>
      </c>
    </row>
    <row r="84" spans="1:9" ht="12.75" customHeight="1" x14ac:dyDescent="0.25">
      <c r="A84" s="210" t="s">
        <v>73</v>
      </c>
      <c r="B84" s="210"/>
      <c r="C84" s="210"/>
      <c r="D84" s="210"/>
      <c r="E84" s="210"/>
      <c r="F84" s="210"/>
      <c r="G84" s="16">
        <v>76</v>
      </c>
      <c r="H84" s="44">
        <v>0</v>
      </c>
      <c r="I84" s="44">
        <v>0</v>
      </c>
    </row>
    <row r="85" spans="1:9" ht="12.75" customHeight="1" x14ac:dyDescent="0.25">
      <c r="A85" s="240" t="s">
        <v>74</v>
      </c>
      <c r="B85" s="240"/>
      <c r="C85" s="240"/>
      <c r="D85" s="240"/>
      <c r="E85" s="240"/>
      <c r="F85" s="240"/>
      <c r="G85" s="17">
        <v>77</v>
      </c>
      <c r="H85" s="59">
        <f>H86+H87+H88</f>
        <v>0</v>
      </c>
      <c r="I85" s="59">
        <f>I86+I87+I88</f>
        <v>0</v>
      </c>
    </row>
    <row r="86" spans="1:9" ht="12.75" customHeight="1" x14ac:dyDescent="0.25">
      <c r="A86" s="205" t="s">
        <v>75</v>
      </c>
      <c r="B86" s="205"/>
      <c r="C86" s="205"/>
      <c r="D86" s="205"/>
      <c r="E86" s="205"/>
      <c r="F86" s="205"/>
      <c r="G86" s="16">
        <v>78</v>
      </c>
      <c r="H86" s="58">
        <v>0</v>
      </c>
      <c r="I86" s="58">
        <v>0</v>
      </c>
    </row>
    <row r="87" spans="1:9" ht="12.75" customHeight="1" x14ac:dyDescent="0.25">
      <c r="A87" s="205" t="s">
        <v>76</v>
      </c>
      <c r="B87" s="205"/>
      <c r="C87" s="205"/>
      <c r="D87" s="205"/>
      <c r="E87" s="205"/>
      <c r="F87" s="205"/>
      <c r="G87" s="16">
        <v>79</v>
      </c>
      <c r="H87" s="58">
        <v>0</v>
      </c>
      <c r="I87" s="58">
        <v>0</v>
      </c>
    </row>
    <row r="88" spans="1:9" ht="12.75" customHeight="1" x14ac:dyDescent="0.25">
      <c r="A88" s="205" t="s">
        <v>77</v>
      </c>
      <c r="B88" s="205"/>
      <c r="C88" s="205"/>
      <c r="D88" s="205"/>
      <c r="E88" s="205"/>
      <c r="F88" s="205"/>
      <c r="G88" s="16">
        <v>80</v>
      </c>
      <c r="H88" s="58">
        <v>0</v>
      </c>
      <c r="I88" s="58">
        <v>0</v>
      </c>
    </row>
    <row r="89" spans="1:9" ht="12.75" customHeight="1" x14ac:dyDescent="0.25">
      <c r="A89" s="240" t="s">
        <v>78</v>
      </c>
      <c r="B89" s="240"/>
      <c r="C89" s="240"/>
      <c r="D89" s="240"/>
      <c r="E89" s="240"/>
      <c r="F89" s="240"/>
      <c r="G89" s="17">
        <v>81</v>
      </c>
      <c r="H89" s="59">
        <f>H90-H91</f>
        <v>-114648124</v>
      </c>
      <c r="I89" s="59">
        <f>I90-I91</f>
        <v>-119422493</v>
      </c>
    </row>
    <row r="90" spans="1:9" ht="12.75" customHeight="1" x14ac:dyDescent="0.25">
      <c r="A90" s="205" t="s">
        <v>79</v>
      </c>
      <c r="B90" s="205"/>
      <c r="C90" s="205"/>
      <c r="D90" s="205"/>
      <c r="E90" s="205"/>
      <c r="F90" s="205"/>
      <c r="G90" s="16">
        <v>82</v>
      </c>
      <c r="H90" s="44">
        <v>0</v>
      </c>
      <c r="I90" s="44">
        <v>0</v>
      </c>
    </row>
    <row r="91" spans="1:9" ht="12.75" customHeight="1" x14ac:dyDescent="0.25">
      <c r="A91" s="205" t="s">
        <v>80</v>
      </c>
      <c r="B91" s="205"/>
      <c r="C91" s="205"/>
      <c r="D91" s="205"/>
      <c r="E91" s="205"/>
      <c r="F91" s="205"/>
      <c r="G91" s="16">
        <v>83</v>
      </c>
      <c r="H91" s="44">
        <v>114648124</v>
      </c>
      <c r="I91" s="44">
        <v>119422493</v>
      </c>
    </row>
    <row r="92" spans="1:9" ht="12.75" customHeight="1" x14ac:dyDescent="0.25">
      <c r="A92" s="240" t="s">
        <v>81</v>
      </c>
      <c r="B92" s="240"/>
      <c r="C92" s="240"/>
      <c r="D92" s="240"/>
      <c r="E92" s="240"/>
      <c r="F92" s="240"/>
      <c r="G92" s="17">
        <v>84</v>
      </c>
      <c r="H92" s="59">
        <f>H93-H94</f>
        <v>-4774369</v>
      </c>
      <c r="I92" s="59">
        <f>I93-I94</f>
        <v>-107483113</v>
      </c>
    </row>
    <row r="93" spans="1:9" ht="12.75" customHeight="1" x14ac:dyDescent="0.25">
      <c r="A93" s="205" t="s">
        <v>82</v>
      </c>
      <c r="B93" s="205"/>
      <c r="C93" s="205"/>
      <c r="D93" s="205"/>
      <c r="E93" s="205"/>
      <c r="F93" s="205"/>
      <c r="G93" s="16">
        <v>85</v>
      </c>
      <c r="H93" s="44">
        <v>0</v>
      </c>
      <c r="I93" s="44">
        <v>0</v>
      </c>
    </row>
    <row r="94" spans="1:9" ht="12.75" customHeight="1" x14ac:dyDescent="0.25">
      <c r="A94" s="205" t="s">
        <v>83</v>
      </c>
      <c r="B94" s="205"/>
      <c r="C94" s="205"/>
      <c r="D94" s="205"/>
      <c r="E94" s="205"/>
      <c r="F94" s="205"/>
      <c r="G94" s="16">
        <v>86</v>
      </c>
      <c r="H94" s="44">
        <v>4774369</v>
      </c>
      <c r="I94" s="44">
        <v>107483113</v>
      </c>
    </row>
    <row r="95" spans="1:9" ht="12.75" customHeight="1" x14ac:dyDescent="0.25">
      <c r="A95" s="210" t="s">
        <v>84</v>
      </c>
      <c r="B95" s="210"/>
      <c r="C95" s="210"/>
      <c r="D95" s="210"/>
      <c r="E95" s="210"/>
      <c r="F95" s="210"/>
      <c r="G95" s="16">
        <v>87</v>
      </c>
      <c r="H95" s="44">
        <v>0</v>
      </c>
      <c r="I95" s="44">
        <v>0</v>
      </c>
    </row>
    <row r="96" spans="1:9" ht="12.75" customHeight="1" x14ac:dyDescent="0.25">
      <c r="A96" s="209" t="s">
        <v>85</v>
      </c>
      <c r="B96" s="209"/>
      <c r="C96" s="209"/>
      <c r="D96" s="209"/>
      <c r="E96" s="209"/>
      <c r="F96" s="209"/>
      <c r="G96" s="17">
        <v>88</v>
      </c>
      <c r="H96" s="59">
        <f>SUM(H97:H102)</f>
        <v>489419</v>
      </c>
      <c r="I96" s="59">
        <f>SUM(I97:I102)</f>
        <v>484001</v>
      </c>
    </row>
    <row r="97" spans="1:9" ht="12.75" customHeight="1" x14ac:dyDescent="0.25">
      <c r="A97" s="205" t="s">
        <v>86</v>
      </c>
      <c r="B97" s="205"/>
      <c r="C97" s="205"/>
      <c r="D97" s="205"/>
      <c r="E97" s="205"/>
      <c r="F97" s="205"/>
      <c r="G97" s="16">
        <v>89</v>
      </c>
      <c r="H97" s="124">
        <v>489419</v>
      </c>
      <c r="I97" s="44">
        <v>484001</v>
      </c>
    </row>
    <row r="98" spans="1:9" ht="12.75" customHeight="1" x14ac:dyDescent="0.25">
      <c r="A98" s="205" t="s">
        <v>87</v>
      </c>
      <c r="B98" s="205"/>
      <c r="C98" s="205"/>
      <c r="D98" s="205"/>
      <c r="E98" s="205"/>
      <c r="F98" s="205"/>
      <c r="G98" s="16">
        <v>90</v>
      </c>
      <c r="H98" s="124">
        <v>0</v>
      </c>
      <c r="I98" s="44">
        <v>0</v>
      </c>
    </row>
    <row r="99" spans="1:9" ht="12.75" customHeight="1" x14ac:dyDescent="0.25">
      <c r="A99" s="205" t="s">
        <v>88</v>
      </c>
      <c r="B99" s="205"/>
      <c r="C99" s="205"/>
      <c r="D99" s="205"/>
      <c r="E99" s="205"/>
      <c r="F99" s="205"/>
      <c r="G99" s="16">
        <v>91</v>
      </c>
      <c r="H99" s="124">
        <v>0</v>
      </c>
      <c r="I99" s="44">
        <v>0</v>
      </c>
    </row>
    <row r="100" spans="1:9" ht="12.75" customHeight="1" x14ac:dyDescent="0.25">
      <c r="A100" s="205" t="s">
        <v>89</v>
      </c>
      <c r="B100" s="205"/>
      <c r="C100" s="205"/>
      <c r="D100" s="205"/>
      <c r="E100" s="205"/>
      <c r="F100" s="205"/>
      <c r="G100" s="16">
        <v>92</v>
      </c>
      <c r="H100" s="125">
        <v>0</v>
      </c>
      <c r="I100" s="58">
        <v>0</v>
      </c>
    </row>
    <row r="101" spans="1:9" ht="12.75" customHeight="1" x14ac:dyDescent="0.25">
      <c r="A101" s="205" t="s">
        <v>90</v>
      </c>
      <c r="B101" s="205"/>
      <c r="C101" s="205"/>
      <c r="D101" s="205"/>
      <c r="E101" s="205"/>
      <c r="F101" s="205"/>
      <c r="G101" s="16">
        <v>93</v>
      </c>
      <c r="H101" s="125">
        <v>0</v>
      </c>
      <c r="I101" s="58">
        <v>0</v>
      </c>
    </row>
    <row r="102" spans="1:9" ht="12.75" customHeight="1" x14ac:dyDescent="0.25">
      <c r="A102" s="205" t="s">
        <v>91</v>
      </c>
      <c r="B102" s="205"/>
      <c r="C102" s="205"/>
      <c r="D102" s="205"/>
      <c r="E102" s="205"/>
      <c r="F102" s="205"/>
      <c r="G102" s="16">
        <v>94</v>
      </c>
      <c r="H102" s="125">
        <v>0</v>
      </c>
      <c r="I102" s="58">
        <v>0</v>
      </c>
    </row>
    <row r="103" spans="1:9" ht="12.75" customHeight="1" x14ac:dyDescent="0.25">
      <c r="A103" s="209" t="s">
        <v>92</v>
      </c>
      <c r="B103" s="209"/>
      <c r="C103" s="209"/>
      <c r="D103" s="209"/>
      <c r="E103" s="209"/>
      <c r="F103" s="209"/>
      <c r="G103" s="17">
        <v>95</v>
      </c>
      <c r="H103" s="59">
        <f>SUM(H104:H114)</f>
        <v>188228144</v>
      </c>
      <c r="I103" s="59">
        <f>SUM(I104:I114)</f>
        <v>252534489</v>
      </c>
    </row>
    <row r="104" spans="1:9" ht="12.75" customHeight="1" x14ac:dyDescent="0.25">
      <c r="A104" s="205" t="s">
        <v>93</v>
      </c>
      <c r="B104" s="205"/>
      <c r="C104" s="205"/>
      <c r="D104" s="205"/>
      <c r="E104" s="205"/>
      <c r="F104" s="205"/>
      <c r="G104" s="16">
        <v>96</v>
      </c>
      <c r="H104" s="127">
        <v>0</v>
      </c>
      <c r="I104" s="45">
        <v>0</v>
      </c>
    </row>
    <row r="105" spans="1:9" ht="12.75" customHeight="1" x14ac:dyDescent="0.25">
      <c r="A105" s="205" t="s">
        <v>94</v>
      </c>
      <c r="B105" s="205"/>
      <c r="C105" s="205"/>
      <c r="D105" s="205"/>
      <c r="E105" s="205"/>
      <c r="F105" s="205"/>
      <c r="G105" s="16">
        <v>97</v>
      </c>
      <c r="H105" s="126">
        <v>0</v>
      </c>
      <c r="I105" s="44">
        <v>0</v>
      </c>
    </row>
    <row r="106" spans="1:9" ht="12.75" customHeight="1" x14ac:dyDescent="0.25">
      <c r="A106" s="205" t="s">
        <v>95</v>
      </c>
      <c r="B106" s="205"/>
      <c r="C106" s="205"/>
      <c r="D106" s="205"/>
      <c r="E106" s="205"/>
      <c r="F106" s="205"/>
      <c r="G106" s="16">
        <v>98</v>
      </c>
      <c r="H106" s="126">
        <v>0</v>
      </c>
      <c r="I106" s="44">
        <v>0</v>
      </c>
    </row>
    <row r="107" spans="1:9" ht="22.2" customHeight="1" x14ac:dyDescent="0.25">
      <c r="A107" s="205" t="s">
        <v>96</v>
      </c>
      <c r="B107" s="205"/>
      <c r="C107" s="205"/>
      <c r="D107" s="205"/>
      <c r="E107" s="205"/>
      <c r="F107" s="205"/>
      <c r="G107" s="16">
        <v>99</v>
      </c>
      <c r="H107" s="126">
        <v>0</v>
      </c>
      <c r="I107" s="44">
        <v>0</v>
      </c>
    </row>
    <row r="108" spans="1:9" ht="12.75" customHeight="1" x14ac:dyDescent="0.25">
      <c r="A108" s="205" t="s">
        <v>97</v>
      </c>
      <c r="B108" s="205"/>
      <c r="C108" s="205"/>
      <c r="D108" s="205"/>
      <c r="E108" s="205"/>
      <c r="F108" s="205"/>
      <c r="G108" s="16">
        <v>100</v>
      </c>
      <c r="H108" s="126">
        <v>0</v>
      </c>
      <c r="I108" s="44">
        <v>0</v>
      </c>
    </row>
    <row r="109" spans="1:9" ht="12.75" customHeight="1" x14ac:dyDescent="0.25">
      <c r="A109" s="205" t="s">
        <v>98</v>
      </c>
      <c r="B109" s="205"/>
      <c r="C109" s="205"/>
      <c r="D109" s="205"/>
      <c r="E109" s="205"/>
      <c r="F109" s="205"/>
      <c r="G109" s="16">
        <v>101</v>
      </c>
      <c r="H109" s="126">
        <v>171956525</v>
      </c>
      <c r="I109" s="44">
        <v>143201974</v>
      </c>
    </row>
    <row r="110" spans="1:9" ht="12.75" customHeight="1" x14ac:dyDescent="0.25">
      <c r="A110" s="205" t="s">
        <v>99</v>
      </c>
      <c r="B110" s="205"/>
      <c r="C110" s="205"/>
      <c r="D110" s="205"/>
      <c r="E110" s="205"/>
      <c r="F110" s="205"/>
      <c r="G110" s="16">
        <v>102</v>
      </c>
      <c r="H110" s="126">
        <v>0</v>
      </c>
      <c r="I110" s="44">
        <v>0</v>
      </c>
    </row>
    <row r="111" spans="1:9" ht="12.75" customHeight="1" x14ac:dyDescent="0.25">
      <c r="A111" s="205" t="s">
        <v>100</v>
      </c>
      <c r="B111" s="205"/>
      <c r="C111" s="205"/>
      <c r="D111" s="205"/>
      <c r="E111" s="205"/>
      <c r="F111" s="205"/>
      <c r="G111" s="16">
        <v>103</v>
      </c>
      <c r="H111" s="127">
        <v>0</v>
      </c>
      <c r="I111" s="45">
        <v>0</v>
      </c>
    </row>
    <row r="112" spans="1:9" ht="12.75" customHeight="1" x14ac:dyDescent="0.25">
      <c r="A112" s="205" t="s">
        <v>101</v>
      </c>
      <c r="B112" s="205"/>
      <c r="C112" s="205"/>
      <c r="D112" s="205"/>
      <c r="E112" s="205"/>
      <c r="F112" s="205"/>
      <c r="G112" s="16">
        <v>104</v>
      </c>
      <c r="H112" s="126">
        <v>0</v>
      </c>
      <c r="I112" s="44">
        <v>0</v>
      </c>
    </row>
    <row r="113" spans="1:9" ht="12.75" customHeight="1" x14ac:dyDescent="0.25">
      <c r="A113" s="205" t="s">
        <v>102</v>
      </c>
      <c r="B113" s="205"/>
      <c r="C113" s="205"/>
      <c r="D113" s="205"/>
      <c r="E113" s="205"/>
      <c r="F113" s="205"/>
      <c r="G113" s="16">
        <v>105</v>
      </c>
      <c r="H113" s="128">
        <f>61720+16209899</f>
        <v>16271619</v>
      </c>
      <c r="I113" s="58">
        <v>109332515</v>
      </c>
    </row>
    <row r="114" spans="1:9" ht="12.75" customHeight="1" x14ac:dyDescent="0.25">
      <c r="A114" s="205" t="s">
        <v>103</v>
      </c>
      <c r="B114" s="205"/>
      <c r="C114" s="205"/>
      <c r="D114" s="205"/>
      <c r="E114" s="205"/>
      <c r="F114" s="205"/>
      <c r="G114" s="16">
        <v>106</v>
      </c>
      <c r="H114" s="128">
        <v>0</v>
      </c>
      <c r="I114" s="58">
        <v>0</v>
      </c>
    </row>
    <row r="115" spans="1:9" ht="12.75" customHeight="1" x14ac:dyDescent="0.25">
      <c r="A115" s="209" t="s">
        <v>104</v>
      </c>
      <c r="B115" s="209"/>
      <c r="C115" s="209"/>
      <c r="D115" s="209"/>
      <c r="E115" s="209"/>
      <c r="F115" s="209"/>
      <c r="G115" s="17">
        <v>107</v>
      </c>
      <c r="H115" s="59">
        <f>SUM(H116:H129)</f>
        <v>42619267</v>
      </c>
      <c r="I115" s="59">
        <f>SUM(I116:I129)</f>
        <v>153981752</v>
      </c>
    </row>
    <row r="116" spans="1:9" ht="12.75" customHeight="1" x14ac:dyDescent="0.25">
      <c r="A116" s="205" t="s">
        <v>93</v>
      </c>
      <c r="B116" s="205"/>
      <c r="C116" s="205"/>
      <c r="D116" s="205"/>
      <c r="E116" s="205"/>
      <c r="F116" s="205"/>
      <c r="G116" s="16">
        <v>108</v>
      </c>
      <c r="H116" s="129">
        <v>0</v>
      </c>
      <c r="I116" s="44">
        <v>968864</v>
      </c>
    </row>
    <row r="117" spans="1:9" ht="12.75" customHeight="1" x14ac:dyDescent="0.25">
      <c r="A117" s="205" t="s">
        <v>94</v>
      </c>
      <c r="B117" s="205"/>
      <c r="C117" s="205"/>
      <c r="D117" s="205"/>
      <c r="E117" s="205"/>
      <c r="F117" s="205"/>
      <c r="G117" s="16">
        <v>109</v>
      </c>
      <c r="H117" s="129">
        <v>0</v>
      </c>
      <c r="I117" s="44">
        <v>0</v>
      </c>
    </row>
    <row r="118" spans="1:9" ht="12.75" customHeight="1" x14ac:dyDescent="0.25">
      <c r="A118" s="205" t="s">
        <v>95</v>
      </c>
      <c r="B118" s="205"/>
      <c r="C118" s="205"/>
      <c r="D118" s="205"/>
      <c r="E118" s="205"/>
      <c r="F118" s="205"/>
      <c r="G118" s="16">
        <v>110</v>
      </c>
      <c r="H118" s="129">
        <v>0</v>
      </c>
      <c r="I118" s="44">
        <v>0</v>
      </c>
    </row>
    <row r="119" spans="1:9" ht="25.95" customHeight="1" x14ac:dyDescent="0.25">
      <c r="A119" s="205" t="s">
        <v>96</v>
      </c>
      <c r="B119" s="205"/>
      <c r="C119" s="205"/>
      <c r="D119" s="205"/>
      <c r="E119" s="205"/>
      <c r="F119" s="205"/>
      <c r="G119" s="16">
        <v>111</v>
      </c>
      <c r="H119" s="129">
        <v>0</v>
      </c>
      <c r="I119" s="44">
        <v>0</v>
      </c>
    </row>
    <row r="120" spans="1:9" ht="12.75" customHeight="1" x14ac:dyDescent="0.25">
      <c r="A120" s="205" t="s">
        <v>97</v>
      </c>
      <c r="B120" s="205"/>
      <c r="C120" s="205"/>
      <c r="D120" s="205"/>
      <c r="E120" s="205"/>
      <c r="F120" s="205"/>
      <c r="G120" s="16">
        <v>112</v>
      </c>
      <c r="H120" s="129">
        <v>576462</v>
      </c>
      <c r="I120" s="44">
        <v>593619</v>
      </c>
    </row>
    <row r="121" spans="1:9" ht="12.75" customHeight="1" x14ac:dyDescent="0.25">
      <c r="A121" s="205" t="s">
        <v>98</v>
      </c>
      <c r="B121" s="205"/>
      <c r="C121" s="205"/>
      <c r="D121" s="205"/>
      <c r="E121" s="205"/>
      <c r="F121" s="205"/>
      <c r="G121" s="16">
        <v>113</v>
      </c>
      <c r="H121" s="129">
        <v>14764498</v>
      </c>
      <c r="I121" s="44">
        <v>120830835</v>
      </c>
    </row>
    <row r="122" spans="1:9" ht="12.75" customHeight="1" x14ac:dyDescent="0.25">
      <c r="A122" s="205" t="s">
        <v>99</v>
      </c>
      <c r="B122" s="205"/>
      <c r="C122" s="205"/>
      <c r="D122" s="205"/>
      <c r="E122" s="205"/>
      <c r="F122" s="205"/>
      <c r="G122" s="16">
        <v>114</v>
      </c>
      <c r="H122" s="129">
        <f>2323408-576462</f>
        <v>1746946</v>
      </c>
      <c r="I122" s="44">
        <v>2719563</v>
      </c>
    </row>
    <row r="123" spans="1:9" ht="12.75" customHeight="1" x14ac:dyDescent="0.25">
      <c r="A123" s="205" t="s">
        <v>100</v>
      </c>
      <c r="B123" s="205"/>
      <c r="C123" s="205"/>
      <c r="D123" s="205"/>
      <c r="E123" s="205"/>
      <c r="F123" s="205"/>
      <c r="G123" s="16">
        <v>115</v>
      </c>
      <c r="H123" s="129">
        <v>19337444</v>
      </c>
      <c r="I123" s="44">
        <v>8263218</v>
      </c>
    </row>
    <row r="124" spans="1:9" x14ac:dyDescent="0.25">
      <c r="A124" s="205" t="s">
        <v>101</v>
      </c>
      <c r="B124" s="205"/>
      <c r="C124" s="205"/>
      <c r="D124" s="205"/>
      <c r="E124" s="205"/>
      <c r="F124" s="205"/>
      <c r="G124" s="16">
        <v>116</v>
      </c>
      <c r="H124" s="129">
        <v>0</v>
      </c>
      <c r="I124" s="44">
        <v>0</v>
      </c>
    </row>
    <row r="125" spans="1:9" x14ac:dyDescent="0.25">
      <c r="A125" s="205" t="s">
        <v>105</v>
      </c>
      <c r="B125" s="205"/>
      <c r="C125" s="205"/>
      <c r="D125" s="205"/>
      <c r="E125" s="205"/>
      <c r="F125" s="205"/>
      <c r="G125" s="16">
        <v>117</v>
      </c>
      <c r="H125" s="129">
        <v>3927786</v>
      </c>
      <c r="I125" s="44">
        <v>3575975</v>
      </c>
    </row>
    <row r="126" spans="1:9" x14ac:dyDescent="0.25">
      <c r="A126" s="205" t="s">
        <v>106</v>
      </c>
      <c r="B126" s="205"/>
      <c r="C126" s="205"/>
      <c r="D126" s="205"/>
      <c r="E126" s="205"/>
      <c r="F126" s="205"/>
      <c r="G126" s="16">
        <v>118</v>
      </c>
      <c r="H126" s="129">
        <v>817439</v>
      </c>
      <c r="I126" s="44">
        <v>400641</v>
      </c>
    </row>
    <row r="127" spans="1:9" x14ac:dyDescent="0.25">
      <c r="A127" s="205" t="s">
        <v>107</v>
      </c>
      <c r="B127" s="205"/>
      <c r="C127" s="205"/>
      <c r="D127" s="205"/>
      <c r="E127" s="205"/>
      <c r="F127" s="205"/>
      <c r="G127" s="16">
        <v>119</v>
      </c>
      <c r="H127" s="129">
        <v>0</v>
      </c>
      <c r="I127" s="44">
        <v>0</v>
      </c>
    </row>
    <row r="128" spans="1:9" x14ac:dyDescent="0.25">
      <c r="A128" s="205" t="s">
        <v>108</v>
      </c>
      <c r="B128" s="205"/>
      <c r="C128" s="205"/>
      <c r="D128" s="205"/>
      <c r="E128" s="205"/>
      <c r="F128" s="205"/>
      <c r="G128" s="16">
        <v>120</v>
      </c>
      <c r="H128" s="130">
        <v>0</v>
      </c>
      <c r="I128" s="58">
        <v>0</v>
      </c>
    </row>
    <row r="129" spans="1:9" x14ac:dyDescent="0.25">
      <c r="A129" s="205" t="s">
        <v>109</v>
      </c>
      <c r="B129" s="205"/>
      <c r="C129" s="205"/>
      <c r="D129" s="205"/>
      <c r="E129" s="205"/>
      <c r="F129" s="205"/>
      <c r="G129" s="16">
        <v>121</v>
      </c>
      <c r="H129" s="130">
        <v>1448692</v>
      </c>
      <c r="I129" s="58">
        <v>16629037</v>
      </c>
    </row>
    <row r="130" spans="1:9" ht="22.2" customHeight="1" x14ac:dyDescent="0.25">
      <c r="A130" s="241" t="s">
        <v>110</v>
      </c>
      <c r="B130" s="241"/>
      <c r="C130" s="241"/>
      <c r="D130" s="241"/>
      <c r="E130" s="241"/>
      <c r="F130" s="241"/>
      <c r="G130" s="16">
        <v>122</v>
      </c>
      <c r="H130" s="130">
        <v>1304327</v>
      </c>
      <c r="I130" s="58">
        <v>799999</v>
      </c>
    </row>
    <row r="131" spans="1:9" x14ac:dyDescent="0.25">
      <c r="A131" s="209" t="s">
        <v>111</v>
      </c>
      <c r="B131" s="209"/>
      <c r="C131" s="209"/>
      <c r="D131" s="209"/>
      <c r="E131" s="209"/>
      <c r="F131" s="209"/>
      <c r="G131" s="17">
        <v>123</v>
      </c>
      <c r="H131" s="59">
        <f>H75+H96+H103+H115+H130</f>
        <v>829937316</v>
      </c>
      <c r="I131" s="59">
        <f>I75+I96+I103+I115+I130</f>
        <v>897613287</v>
      </c>
    </row>
    <row r="132" spans="1:9" x14ac:dyDescent="0.25">
      <c r="A132" s="242" t="s">
        <v>112</v>
      </c>
      <c r="B132" s="242"/>
      <c r="C132" s="242"/>
      <c r="D132" s="242"/>
      <c r="E132" s="242"/>
      <c r="F132" s="242"/>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15748031496062992" right="0.15748031496062992" top="0.39370078740157483" bottom="0.39370078740157483" header="0.51181102362204722" footer="0.51181102362204722"/>
  <pageSetup paperSize="9" scale="9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04"/>
  <sheetViews>
    <sheetView topLeftCell="A76" zoomScaleNormal="100" zoomScaleSheetLayoutView="110" workbookViewId="0">
      <selection activeCell="H88" sqref="H88:I88"/>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55" t="s">
        <v>114</v>
      </c>
      <c r="B1" s="218"/>
      <c r="C1" s="218"/>
      <c r="D1" s="218"/>
      <c r="E1" s="218"/>
      <c r="F1" s="218"/>
      <c r="G1" s="218"/>
      <c r="H1" s="218"/>
      <c r="I1" s="218"/>
    </row>
    <row r="2" spans="1:9" x14ac:dyDescent="0.25">
      <c r="A2" s="254" t="s">
        <v>433</v>
      </c>
      <c r="B2" s="220"/>
      <c r="C2" s="220"/>
      <c r="D2" s="220"/>
      <c r="E2" s="220"/>
      <c r="F2" s="220"/>
      <c r="G2" s="220"/>
      <c r="H2" s="220"/>
      <c r="I2" s="220"/>
    </row>
    <row r="3" spans="1:9" x14ac:dyDescent="0.25">
      <c r="A3" s="266" t="s">
        <v>361</v>
      </c>
      <c r="B3" s="267"/>
      <c r="C3" s="267"/>
      <c r="D3" s="267"/>
      <c r="E3" s="267"/>
      <c r="F3" s="267"/>
      <c r="G3" s="267"/>
      <c r="H3" s="267"/>
      <c r="I3" s="267"/>
    </row>
    <row r="4" spans="1:9" x14ac:dyDescent="0.25">
      <c r="A4" s="253" t="s">
        <v>450</v>
      </c>
      <c r="B4" s="224"/>
      <c r="C4" s="224"/>
      <c r="D4" s="224"/>
      <c r="E4" s="224"/>
      <c r="F4" s="224"/>
      <c r="G4" s="224"/>
      <c r="H4" s="224"/>
      <c r="I4" s="225"/>
    </row>
    <row r="5" spans="1:9" ht="22.8" thickBot="1" x14ac:dyDescent="0.3">
      <c r="A5" s="251" t="s">
        <v>2</v>
      </c>
      <c r="B5" s="230"/>
      <c r="C5" s="230"/>
      <c r="D5" s="230"/>
      <c r="E5" s="230"/>
      <c r="F5" s="231"/>
      <c r="G5" s="12" t="s">
        <v>115</v>
      </c>
      <c r="H5" s="46" t="s">
        <v>377</v>
      </c>
      <c r="I5" s="46" t="s">
        <v>353</v>
      </c>
    </row>
    <row r="6" spans="1:9" x14ac:dyDescent="0.25">
      <c r="A6" s="252">
        <v>1</v>
      </c>
      <c r="B6" s="227"/>
      <c r="C6" s="227"/>
      <c r="D6" s="227"/>
      <c r="E6" s="227"/>
      <c r="F6" s="228"/>
      <c r="G6" s="14">
        <v>2</v>
      </c>
      <c r="H6" s="20">
        <v>3</v>
      </c>
      <c r="I6" s="20">
        <v>4</v>
      </c>
    </row>
    <row r="7" spans="1:9" x14ac:dyDescent="0.25">
      <c r="A7" s="264" t="s">
        <v>128</v>
      </c>
      <c r="B7" s="264"/>
      <c r="C7" s="264"/>
      <c r="D7" s="264"/>
      <c r="E7" s="264"/>
      <c r="F7" s="264"/>
      <c r="G7" s="24">
        <v>125</v>
      </c>
      <c r="H7" s="63">
        <f>SUM(H8:H12)</f>
        <v>109422705</v>
      </c>
      <c r="I7" s="63">
        <f>SUM(I8:I12)</f>
        <v>72153982</v>
      </c>
    </row>
    <row r="8" spans="1:9" x14ac:dyDescent="0.25">
      <c r="A8" s="205" t="s">
        <v>129</v>
      </c>
      <c r="B8" s="205"/>
      <c r="C8" s="205"/>
      <c r="D8" s="205"/>
      <c r="E8" s="205"/>
      <c r="F8" s="205"/>
      <c r="G8" s="16">
        <v>126</v>
      </c>
      <c r="H8" s="132">
        <v>0</v>
      </c>
      <c r="I8" s="58">
        <v>0</v>
      </c>
    </row>
    <row r="9" spans="1:9" x14ac:dyDescent="0.25">
      <c r="A9" s="205" t="s">
        <v>130</v>
      </c>
      <c r="B9" s="205"/>
      <c r="C9" s="205"/>
      <c r="D9" s="205"/>
      <c r="E9" s="205"/>
      <c r="F9" s="205"/>
      <c r="G9" s="16">
        <v>127</v>
      </c>
      <c r="H9" s="132">
        <v>98585084</v>
      </c>
      <c r="I9" s="58">
        <v>60003345</v>
      </c>
    </row>
    <row r="10" spans="1:9" x14ac:dyDescent="0.25">
      <c r="A10" s="205" t="s">
        <v>131</v>
      </c>
      <c r="B10" s="205"/>
      <c r="C10" s="205"/>
      <c r="D10" s="205"/>
      <c r="E10" s="205"/>
      <c r="F10" s="205"/>
      <c r="G10" s="16">
        <v>128</v>
      </c>
      <c r="H10" s="132">
        <v>0</v>
      </c>
      <c r="I10" s="58">
        <v>0</v>
      </c>
    </row>
    <row r="11" spans="1:9" x14ac:dyDescent="0.25">
      <c r="A11" s="205" t="s">
        <v>132</v>
      </c>
      <c r="B11" s="205"/>
      <c r="C11" s="205"/>
      <c r="D11" s="205"/>
      <c r="E11" s="205"/>
      <c r="F11" s="205"/>
      <c r="G11" s="16">
        <v>129</v>
      </c>
      <c r="H11" s="132">
        <v>0</v>
      </c>
      <c r="I11" s="58">
        <v>0</v>
      </c>
    </row>
    <row r="12" spans="1:9" x14ac:dyDescent="0.25">
      <c r="A12" s="205" t="s">
        <v>133</v>
      </c>
      <c r="B12" s="205"/>
      <c r="C12" s="205"/>
      <c r="D12" s="205"/>
      <c r="E12" s="205"/>
      <c r="F12" s="205"/>
      <c r="G12" s="16">
        <v>130</v>
      </c>
      <c r="H12" s="132">
        <v>10837621</v>
      </c>
      <c r="I12" s="58">
        <v>12150637</v>
      </c>
    </row>
    <row r="13" spans="1:9" x14ac:dyDescent="0.25">
      <c r="A13" s="209" t="s">
        <v>134</v>
      </c>
      <c r="B13" s="209"/>
      <c r="C13" s="209"/>
      <c r="D13" s="209"/>
      <c r="E13" s="209"/>
      <c r="F13" s="209"/>
      <c r="G13" s="17">
        <v>131</v>
      </c>
      <c r="H13" s="59">
        <f>H14+H15+H19+H23+H24+H25+H28+H35</f>
        <v>111238806</v>
      </c>
      <c r="I13" s="59">
        <f>I14+I15+I19+I23+I24+I25+I28+I35</f>
        <v>170439671</v>
      </c>
    </row>
    <row r="14" spans="1:9" x14ac:dyDescent="0.25">
      <c r="A14" s="205" t="s">
        <v>116</v>
      </c>
      <c r="B14" s="205"/>
      <c r="C14" s="205"/>
      <c r="D14" s="205"/>
      <c r="E14" s="205"/>
      <c r="F14" s="205"/>
      <c r="G14" s="16">
        <v>132</v>
      </c>
      <c r="H14" s="58">
        <v>0</v>
      </c>
      <c r="I14" s="58">
        <v>0</v>
      </c>
    </row>
    <row r="15" spans="1:9" x14ac:dyDescent="0.25">
      <c r="A15" s="265" t="s">
        <v>135</v>
      </c>
      <c r="B15" s="265"/>
      <c r="C15" s="265"/>
      <c r="D15" s="265"/>
      <c r="E15" s="265"/>
      <c r="F15" s="265"/>
      <c r="G15" s="17">
        <v>133</v>
      </c>
      <c r="H15" s="59">
        <f>SUM(H16:H18)</f>
        <v>44670363</v>
      </c>
      <c r="I15" s="59">
        <f>SUM(I16:I18)</f>
        <v>32421118</v>
      </c>
    </row>
    <row r="16" spans="1:9" x14ac:dyDescent="0.25">
      <c r="A16" s="256" t="s">
        <v>136</v>
      </c>
      <c r="B16" s="256"/>
      <c r="C16" s="256"/>
      <c r="D16" s="256"/>
      <c r="E16" s="256"/>
      <c r="F16" s="256"/>
      <c r="G16" s="16">
        <v>134</v>
      </c>
      <c r="H16" s="58">
        <v>19334816</v>
      </c>
      <c r="I16" s="58">
        <v>13585800</v>
      </c>
    </row>
    <row r="17" spans="1:9" x14ac:dyDescent="0.25">
      <c r="A17" s="256" t="s">
        <v>137</v>
      </c>
      <c r="B17" s="256"/>
      <c r="C17" s="256"/>
      <c r="D17" s="256"/>
      <c r="E17" s="256"/>
      <c r="F17" s="256"/>
      <c r="G17" s="16">
        <v>135</v>
      </c>
      <c r="H17" s="58">
        <v>180654</v>
      </c>
      <c r="I17" s="58">
        <v>145273</v>
      </c>
    </row>
    <row r="18" spans="1:9" x14ac:dyDescent="0.25">
      <c r="A18" s="256" t="s">
        <v>138</v>
      </c>
      <c r="B18" s="256"/>
      <c r="C18" s="256"/>
      <c r="D18" s="256"/>
      <c r="E18" s="256"/>
      <c r="F18" s="256"/>
      <c r="G18" s="16">
        <v>136</v>
      </c>
      <c r="H18" s="58">
        <v>25154893</v>
      </c>
      <c r="I18" s="58">
        <v>18690045</v>
      </c>
    </row>
    <row r="19" spans="1:9" x14ac:dyDescent="0.25">
      <c r="A19" s="265" t="s">
        <v>139</v>
      </c>
      <c r="B19" s="265"/>
      <c r="C19" s="265"/>
      <c r="D19" s="265"/>
      <c r="E19" s="265"/>
      <c r="F19" s="265"/>
      <c r="G19" s="17">
        <v>137</v>
      </c>
      <c r="H19" s="59">
        <f>SUM(H20:H22)</f>
        <v>35090276</v>
      </c>
      <c r="I19" s="59">
        <f>SUM(I20:I22)</f>
        <v>29604392</v>
      </c>
    </row>
    <row r="20" spans="1:9" x14ac:dyDescent="0.25">
      <c r="A20" s="256" t="s">
        <v>117</v>
      </c>
      <c r="B20" s="256"/>
      <c r="C20" s="256"/>
      <c r="D20" s="256"/>
      <c r="E20" s="256"/>
      <c r="F20" s="256"/>
      <c r="G20" s="16">
        <v>138</v>
      </c>
      <c r="H20" s="140">
        <v>23754754</v>
      </c>
      <c r="I20" s="58">
        <v>19000959</v>
      </c>
    </row>
    <row r="21" spans="1:9" x14ac:dyDescent="0.25">
      <c r="A21" s="256" t="s">
        <v>118</v>
      </c>
      <c r="B21" s="256"/>
      <c r="C21" s="256"/>
      <c r="D21" s="256"/>
      <c r="E21" s="256"/>
      <c r="F21" s="256"/>
      <c r="G21" s="16">
        <v>139</v>
      </c>
      <c r="H21" s="140">
        <v>7319495</v>
      </c>
      <c r="I21" s="58">
        <v>6909364</v>
      </c>
    </row>
    <row r="22" spans="1:9" x14ac:dyDescent="0.25">
      <c r="A22" s="256" t="s">
        <v>119</v>
      </c>
      <c r="B22" s="256"/>
      <c r="C22" s="256"/>
      <c r="D22" s="256"/>
      <c r="E22" s="256"/>
      <c r="F22" s="256"/>
      <c r="G22" s="16">
        <v>140</v>
      </c>
      <c r="H22" s="140">
        <v>4016027</v>
      </c>
      <c r="I22" s="58">
        <v>3694069</v>
      </c>
    </row>
    <row r="23" spans="1:9" x14ac:dyDescent="0.25">
      <c r="A23" s="205" t="s">
        <v>120</v>
      </c>
      <c r="B23" s="205"/>
      <c r="C23" s="205"/>
      <c r="D23" s="205"/>
      <c r="E23" s="205"/>
      <c r="F23" s="205"/>
      <c r="G23" s="16">
        <v>141</v>
      </c>
      <c r="H23" s="140">
        <v>16981502</v>
      </c>
      <c r="I23" s="58">
        <v>37186555</v>
      </c>
    </row>
    <row r="24" spans="1:9" x14ac:dyDescent="0.25">
      <c r="A24" s="205" t="s">
        <v>121</v>
      </c>
      <c r="B24" s="205"/>
      <c r="C24" s="205"/>
      <c r="D24" s="205"/>
      <c r="E24" s="205"/>
      <c r="F24" s="205"/>
      <c r="G24" s="16">
        <v>142</v>
      </c>
      <c r="H24" s="140">
        <f>12867761-223688</f>
        <v>12644073</v>
      </c>
      <c r="I24" s="58">
        <f>7750498-396028</f>
        <v>7354470</v>
      </c>
    </row>
    <row r="25" spans="1:9" x14ac:dyDescent="0.25">
      <c r="A25" s="265" t="s">
        <v>140</v>
      </c>
      <c r="B25" s="265"/>
      <c r="C25" s="265"/>
      <c r="D25" s="265"/>
      <c r="E25" s="265"/>
      <c r="F25" s="265"/>
      <c r="G25" s="17">
        <v>143</v>
      </c>
      <c r="H25" s="59">
        <f>H26+H27</f>
        <v>1628904</v>
      </c>
      <c r="I25" s="59">
        <f>I26+I27</f>
        <v>63477108</v>
      </c>
    </row>
    <row r="26" spans="1:9" x14ac:dyDescent="0.25">
      <c r="A26" s="256" t="s">
        <v>141</v>
      </c>
      <c r="B26" s="256"/>
      <c r="C26" s="256"/>
      <c r="D26" s="256"/>
      <c r="E26" s="256"/>
      <c r="F26" s="256"/>
      <c r="G26" s="16">
        <v>144</v>
      </c>
      <c r="H26" s="58">
        <v>0</v>
      </c>
      <c r="I26" s="58">
        <v>59330540</v>
      </c>
    </row>
    <row r="27" spans="1:9" x14ac:dyDescent="0.25">
      <c r="A27" s="256" t="s">
        <v>142</v>
      </c>
      <c r="B27" s="256"/>
      <c r="C27" s="256"/>
      <c r="D27" s="256"/>
      <c r="E27" s="256"/>
      <c r="F27" s="256"/>
      <c r="G27" s="16">
        <v>145</v>
      </c>
      <c r="H27" s="58">
        <v>1628904</v>
      </c>
      <c r="I27" s="58">
        <v>4146568</v>
      </c>
    </row>
    <row r="28" spans="1:9" x14ac:dyDescent="0.25">
      <c r="A28" s="265" t="s">
        <v>143</v>
      </c>
      <c r="B28" s="265"/>
      <c r="C28" s="265"/>
      <c r="D28" s="265"/>
      <c r="E28" s="265"/>
      <c r="F28" s="265"/>
      <c r="G28" s="17">
        <v>146</v>
      </c>
      <c r="H28" s="59">
        <f>SUM(H29:H34)</f>
        <v>0</v>
      </c>
      <c r="I28" s="59">
        <f>SUM(I29:I34)</f>
        <v>0</v>
      </c>
    </row>
    <row r="29" spans="1:9" x14ac:dyDescent="0.25">
      <c r="A29" s="256" t="s">
        <v>144</v>
      </c>
      <c r="B29" s="256"/>
      <c r="C29" s="256"/>
      <c r="D29" s="256"/>
      <c r="E29" s="256"/>
      <c r="F29" s="256"/>
      <c r="G29" s="16">
        <v>147</v>
      </c>
      <c r="H29" s="58">
        <v>0</v>
      </c>
      <c r="I29" s="58">
        <v>0</v>
      </c>
    </row>
    <row r="30" spans="1:9" x14ac:dyDescent="0.25">
      <c r="A30" s="256" t="s">
        <v>145</v>
      </c>
      <c r="B30" s="256"/>
      <c r="C30" s="256"/>
      <c r="D30" s="256"/>
      <c r="E30" s="256"/>
      <c r="F30" s="256"/>
      <c r="G30" s="16">
        <v>148</v>
      </c>
      <c r="H30" s="58">
        <v>0</v>
      </c>
      <c r="I30" s="58">
        <v>0</v>
      </c>
    </row>
    <row r="31" spans="1:9" x14ac:dyDescent="0.25">
      <c r="A31" s="256" t="s">
        <v>146</v>
      </c>
      <c r="B31" s="256"/>
      <c r="C31" s="256"/>
      <c r="D31" s="256"/>
      <c r="E31" s="256"/>
      <c r="F31" s="256"/>
      <c r="G31" s="16">
        <v>149</v>
      </c>
      <c r="H31" s="58">
        <v>0</v>
      </c>
      <c r="I31" s="58">
        <v>0</v>
      </c>
    </row>
    <row r="32" spans="1:9" x14ac:dyDescent="0.25">
      <c r="A32" s="256" t="s">
        <v>147</v>
      </c>
      <c r="B32" s="256"/>
      <c r="C32" s="256"/>
      <c r="D32" s="256"/>
      <c r="E32" s="256"/>
      <c r="F32" s="256"/>
      <c r="G32" s="16">
        <v>150</v>
      </c>
      <c r="H32" s="58">
        <v>0</v>
      </c>
      <c r="I32" s="58">
        <v>0</v>
      </c>
    </row>
    <row r="33" spans="1:9" x14ac:dyDescent="0.25">
      <c r="A33" s="256" t="s">
        <v>148</v>
      </c>
      <c r="B33" s="256"/>
      <c r="C33" s="256"/>
      <c r="D33" s="256"/>
      <c r="E33" s="256"/>
      <c r="F33" s="256"/>
      <c r="G33" s="16">
        <v>151</v>
      </c>
      <c r="H33" s="58">
        <v>0</v>
      </c>
      <c r="I33" s="58">
        <v>0</v>
      </c>
    </row>
    <row r="34" spans="1:9" x14ac:dyDescent="0.25">
      <c r="A34" s="256" t="s">
        <v>149</v>
      </c>
      <c r="B34" s="256"/>
      <c r="C34" s="256"/>
      <c r="D34" s="256"/>
      <c r="E34" s="256"/>
      <c r="F34" s="256"/>
      <c r="G34" s="16">
        <v>152</v>
      </c>
      <c r="H34" s="58">
        <v>0</v>
      </c>
      <c r="I34" s="58">
        <v>0</v>
      </c>
    </row>
    <row r="35" spans="1:9" x14ac:dyDescent="0.25">
      <c r="A35" s="205" t="s">
        <v>122</v>
      </c>
      <c r="B35" s="205"/>
      <c r="C35" s="205"/>
      <c r="D35" s="205"/>
      <c r="E35" s="205"/>
      <c r="F35" s="205"/>
      <c r="G35" s="16">
        <v>153</v>
      </c>
      <c r="H35" s="58">
        <v>223688</v>
      </c>
      <c r="I35" s="58">
        <v>396028</v>
      </c>
    </row>
    <row r="36" spans="1:9" x14ac:dyDescent="0.25">
      <c r="A36" s="209" t="s">
        <v>150</v>
      </c>
      <c r="B36" s="209"/>
      <c r="C36" s="209"/>
      <c r="D36" s="209"/>
      <c r="E36" s="209"/>
      <c r="F36" s="209"/>
      <c r="G36" s="17">
        <v>154</v>
      </c>
      <c r="H36" s="59">
        <f>SUM(H37:H46)</f>
        <v>511422</v>
      </c>
      <c r="I36" s="59">
        <f>SUM(I37:I46)</f>
        <v>1010204</v>
      </c>
    </row>
    <row r="37" spans="1:9" x14ac:dyDescent="0.25">
      <c r="A37" s="205" t="s">
        <v>151</v>
      </c>
      <c r="B37" s="205"/>
      <c r="C37" s="205"/>
      <c r="D37" s="205"/>
      <c r="E37" s="205"/>
      <c r="F37" s="205"/>
      <c r="G37" s="16">
        <v>155</v>
      </c>
      <c r="H37" s="58">
        <v>0</v>
      </c>
      <c r="I37" s="58">
        <v>0</v>
      </c>
    </row>
    <row r="38" spans="1:9" ht="25.2" customHeight="1" x14ac:dyDescent="0.25">
      <c r="A38" s="205" t="s">
        <v>152</v>
      </c>
      <c r="B38" s="205"/>
      <c r="C38" s="205"/>
      <c r="D38" s="205"/>
      <c r="E38" s="205"/>
      <c r="F38" s="205"/>
      <c r="G38" s="16">
        <v>156</v>
      </c>
      <c r="H38" s="58">
        <v>0</v>
      </c>
      <c r="I38" s="58">
        <v>0</v>
      </c>
    </row>
    <row r="39" spans="1:9" ht="28.2" customHeight="1" x14ac:dyDescent="0.25">
      <c r="A39" s="205" t="s">
        <v>153</v>
      </c>
      <c r="B39" s="205"/>
      <c r="C39" s="205"/>
      <c r="D39" s="205"/>
      <c r="E39" s="205"/>
      <c r="F39" s="205"/>
      <c r="G39" s="16">
        <v>157</v>
      </c>
      <c r="H39" s="58">
        <v>0</v>
      </c>
      <c r="I39" s="58">
        <v>0</v>
      </c>
    </row>
    <row r="40" spans="1:9" ht="28.2" customHeight="1" x14ac:dyDescent="0.25">
      <c r="A40" s="205" t="s">
        <v>154</v>
      </c>
      <c r="B40" s="205"/>
      <c r="C40" s="205"/>
      <c r="D40" s="205"/>
      <c r="E40" s="205"/>
      <c r="F40" s="205"/>
      <c r="G40" s="16">
        <v>158</v>
      </c>
      <c r="H40" s="58">
        <v>0</v>
      </c>
      <c r="I40" s="58">
        <v>0</v>
      </c>
    </row>
    <row r="41" spans="1:9" ht="22.95" customHeight="1" x14ac:dyDescent="0.25">
      <c r="A41" s="205" t="s">
        <v>155</v>
      </c>
      <c r="B41" s="205"/>
      <c r="C41" s="205"/>
      <c r="D41" s="205"/>
      <c r="E41" s="205"/>
      <c r="F41" s="205"/>
      <c r="G41" s="16">
        <v>159</v>
      </c>
      <c r="H41" s="58">
        <v>0</v>
      </c>
      <c r="I41" s="58">
        <v>0</v>
      </c>
    </row>
    <row r="42" spans="1:9" x14ac:dyDescent="0.25">
      <c r="A42" s="205" t="s">
        <v>156</v>
      </c>
      <c r="B42" s="205"/>
      <c r="C42" s="205"/>
      <c r="D42" s="205"/>
      <c r="E42" s="205"/>
      <c r="F42" s="205"/>
      <c r="G42" s="16">
        <v>160</v>
      </c>
      <c r="H42" s="58">
        <v>0</v>
      </c>
      <c r="I42" s="58">
        <v>0</v>
      </c>
    </row>
    <row r="43" spans="1:9" x14ac:dyDescent="0.25">
      <c r="A43" s="205" t="s">
        <v>157</v>
      </c>
      <c r="B43" s="205"/>
      <c r="C43" s="205"/>
      <c r="D43" s="205"/>
      <c r="E43" s="205"/>
      <c r="F43" s="205"/>
      <c r="G43" s="16">
        <v>161</v>
      </c>
      <c r="H43" s="58">
        <v>263125</v>
      </c>
      <c r="I43" s="58">
        <v>677327</v>
      </c>
    </row>
    <row r="44" spans="1:9" x14ac:dyDescent="0.25">
      <c r="A44" s="205" t="s">
        <v>158</v>
      </c>
      <c r="B44" s="205"/>
      <c r="C44" s="205"/>
      <c r="D44" s="205"/>
      <c r="E44" s="205"/>
      <c r="F44" s="205"/>
      <c r="G44" s="16">
        <v>162</v>
      </c>
      <c r="H44" s="58">
        <v>248297</v>
      </c>
      <c r="I44" s="58">
        <v>332877</v>
      </c>
    </row>
    <row r="45" spans="1:9" x14ac:dyDescent="0.25">
      <c r="A45" s="205" t="s">
        <v>159</v>
      </c>
      <c r="B45" s="205"/>
      <c r="C45" s="205"/>
      <c r="D45" s="205"/>
      <c r="E45" s="205"/>
      <c r="F45" s="205"/>
      <c r="G45" s="16">
        <v>163</v>
      </c>
      <c r="H45" s="58">
        <v>0</v>
      </c>
      <c r="I45" s="58">
        <v>0</v>
      </c>
    </row>
    <row r="46" spans="1:9" x14ac:dyDescent="0.25">
      <c r="A46" s="205" t="s">
        <v>160</v>
      </c>
      <c r="B46" s="205"/>
      <c r="C46" s="205"/>
      <c r="D46" s="205"/>
      <c r="E46" s="205"/>
      <c r="F46" s="205"/>
      <c r="G46" s="16">
        <v>164</v>
      </c>
      <c r="H46" s="58">
        <v>0</v>
      </c>
      <c r="I46" s="58">
        <v>0</v>
      </c>
    </row>
    <row r="47" spans="1:9" x14ac:dyDescent="0.25">
      <c r="A47" s="209" t="s">
        <v>161</v>
      </c>
      <c r="B47" s="209"/>
      <c r="C47" s="209"/>
      <c r="D47" s="209"/>
      <c r="E47" s="209"/>
      <c r="F47" s="209"/>
      <c r="G47" s="17">
        <v>165</v>
      </c>
      <c r="H47" s="59">
        <f>SUM(H48:H54)</f>
        <v>3469690</v>
      </c>
      <c r="I47" s="59">
        <f>SUM(I48:I54)</f>
        <v>10207628</v>
      </c>
    </row>
    <row r="48" spans="1:9" ht="23.4" customHeight="1" x14ac:dyDescent="0.25">
      <c r="A48" s="205" t="s">
        <v>162</v>
      </c>
      <c r="B48" s="205"/>
      <c r="C48" s="205"/>
      <c r="D48" s="205"/>
      <c r="E48" s="205"/>
      <c r="F48" s="205"/>
      <c r="G48" s="16">
        <v>166</v>
      </c>
      <c r="H48" s="58">
        <v>0</v>
      </c>
      <c r="I48" s="58">
        <v>0</v>
      </c>
    </row>
    <row r="49" spans="1:9" x14ac:dyDescent="0.25">
      <c r="A49" s="258" t="s">
        <v>163</v>
      </c>
      <c r="B49" s="258"/>
      <c r="C49" s="258"/>
      <c r="D49" s="258"/>
      <c r="E49" s="258"/>
      <c r="F49" s="258"/>
      <c r="G49" s="16">
        <v>167</v>
      </c>
      <c r="H49" s="58">
        <v>0</v>
      </c>
      <c r="I49" s="58">
        <v>0</v>
      </c>
    </row>
    <row r="50" spans="1:9" x14ac:dyDescent="0.25">
      <c r="A50" s="258" t="s">
        <v>164</v>
      </c>
      <c r="B50" s="258"/>
      <c r="C50" s="258"/>
      <c r="D50" s="258"/>
      <c r="E50" s="258"/>
      <c r="F50" s="258"/>
      <c r="G50" s="16">
        <v>168</v>
      </c>
      <c r="H50" s="58">
        <f>2367687+525425</f>
        <v>2893112</v>
      </c>
      <c r="I50" s="58">
        <f>4816968+3137393</f>
        <v>7954361</v>
      </c>
    </row>
    <row r="51" spans="1:9" x14ac:dyDescent="0.25">
      <c r="A51" s="258" t="s">
        <v>165</v>
      </c>
      <c r="B51" s="258"/>
      <c r="C51" s="258"/>
      <c r="D51" s="258"/>
      <c r="E51" s="258"/>
      <c r="F51" s="258"/>
      <c r="G51" s="16">
        <v>169</v>
      </c>
      <c r="H51" s="58">
        <v>576578</v>
      </c>
      <c r="I51" s="58">
        <f>2253267</f>
        <v>2253267</v>
      </c>
    </row>
    <row r="52" spans="1:9" x14ac:dyDescent="0.25">
      <c r="A52" s="258" t="s">
        <v>166</v>
      </c>
      <c r="B52" s="258"/>
      <c r="C52" s="258"/>
      <c r="D52" s="258"/>
      <c r="E52" s="258"/>
      <c r="F52" s="258"/>
      <c r="G52" s="16">
        <v>170</v>
      </c>
      <c r="H52" s="58">
        <v>0</v>
      </c>
      <c r="I52" s="58">
        <v>0</v>
      </c>
    </row>
    <row r="53" spans="1:9" x14ac:dyDescent="0.25">
      <c r="A53" s="258" t="s">
        <v>167</v>
      </c>
      <c r="B53" s="258"/>
      <c r="C53" s="258"/>
      <c r="D53" s="258"/>
      <c r="E53" s="258"/>
      <c r="F53" s="258"/>
      <c r="G53" s="16">
        <v>171</v>
      </c>
      <c r="H53" s="58">
        <v>0</v>
      </c>
      <c r="I53" s="58">
        <v>0</v>
      </c>
    </row>
    <row r="54" spans="1:9" x14ac:dyDescent="0.25">
      <c r="A54" s="258" t="s">
        <v>168</v>
      </c>
      <c r="B54" s="258"/>
      <c r="C54" s="258"/>
      <c r="D54" s="258"/>
      <c r="E54" s="258"/>
      <c r="F54" s="258"/>
      <c r="G54" s="16">
        <v>172</v>
      </c>
      <c r="H54" s="58">
        <v>0</v>
      </c>
      <c r="I54" s="58">
        <v>0</v>
      </c>
    </row>
    <row r="55" spans="1:9" ht="30.6" customHeight="1" x14ac:dyDescent="0.25">
      <c r="A55" s="241" t="s">
        <v>169</v>
      </c>
      <c r="B55" s="241"/>
      <c r="C55" s="241"/>
      <c r="D55" s="241"/>
      <c r="E55" s="241"/>
      <c r="F55" s="241"/>
      <c r="G55" s="16">
        <v>173</v>
      </c>
      <c r="H55" s="58">
        <v>0</v>
      </c>
      <c r="I55" s="58">
        <v>0</v>
      </c>
    </row>
    <row r="56" spans="1:9" x14ac:dyDescent="0.25">
      <c r="A56" s="241" t="s">
        <v>170</v>
      </c>
      <c r="B56" s="241"/>
      <c r="C56" s="241"/>
      <c r="D56" s="241"/>
      <c r="E56" s="241"/>
      <c r="F56" s="241"/>
      <c r="G56" s="16">
        <v>174</v>
      </c>
      <c r="H56" s="58">
        <v>0</v>
      </c>
      <c r="I56" s="58">
        <v>0</v>
      </c>
    </row>
    <row r="57" spans="1:9" ht="28.95" customHeight="1" x14ac:dyDescent="0.25">
      <c r="A57" s="241" t="s">
        <v>171</v>
      </c>
      <c r="B57" s="241"/>
      <c r="C57" s="241"/>
      <c r="D57" s="241"/>
      <c r="E57" s="241"/>
      <c r="F57" s="241"/>
      <c r="G57" s="16">
        <v>175</v>
      </c>
      <c r="H57" s="58">
        <v>0</v>
      </c>
      <c r="I57" s="58">
        <v>0</v>
      </c>
    </row>
    <row r="58" spans="1:9" x14ac:dyDescent="0.25">
      <c r="A58" s="241" t="s">
        <v>172</v>
      </c>
      <c r="B58" s="241"/>
      <c r="C58" s="241"/>
      <c r="D58" s="241"/>
      <c r="E58" s="241"/>
      <c r="F58" s="241"/>
      <c r="G58" s="16">
        <v>176</v>
      </c>
      <c r="H58" s="58">
        <v>0</v>
      </c>
      <c r="I58" s="58">
        <v>0</v>
      </c>
    </row>
    <row r="59" spans="1:9" x14ac:dyDescent="0.25">
      <c r="A59" s="209" t="s">
        <v>173</v>
      </c>
      <c r="B59" s="209"/>
      <c r="C59" s="209"/>
      <c r="D59" s="209"/>
      <c r="E59" s="209"/>
      <c r="F59" s="209"/>
      <c r="G59" s="17">
        <v>177</v>
      </c>
      <c r="H59" s="59">
        <f>H7+H36+H55+H56</f>
        <v>109934127</v>
      </c>
      <c r="I59" s="59">
        <f>I7+I36+I55+I56</f>
        <v>73164186</v>
      </c>
    </row>
    <row r="60" spans="1:9" x14ac:dyDescent="0.25">
      <c r="A60" s="209" t="s">
        <v>174</v>
      </c>
      <c r="B60" s="209"/>
      <c r="C60" s="209"/>
      <c r="D60" s="209"/>
      <c r="E60" s="209"/>
      <c r="F60" s="209"/>
      <c r="G60" s="17">
        <v>178</v>
      </c>
      <c r="H60" s="59">
        <f>H13+H47+H57+H58</f>
        <v>114708496</v>
      </c>
      <c r="I60" s="59">
        <f>I13+I47+I57+I58</f>
        <v>180647299</v>
      </c>
    </row>
    <row r="61" spans="1:9" x14ac:dyDescent="0.25">
      <c r="A61" s="209" t="s">
        <v>175</v>
      </c>
      <c r="B61" s="209"/>
      <c r="C61" s="209"/>
      <c r="D61" s="209"/>
      <c r="E61" s="209"/>
      <c r="F61" s="209"/>
      <c r="G61" s="17">
        <v>179</v>
      </c>
      <c r="H61" s="59">
        <f>H59-H60</f>
        <v>-4774369</v>
      </c>
      <c r="I61" s="59">
        <f>I59-I60</f>
        <v>-107483113</v>
      </c>
    </row>
    <row r="62" spans="1:9" x14ac:dyDescent="0.25">
      <c r="A62" s="257" t="s">
        <v>176</v>
      </c>
      <c r="B62" s="257"/>
      <c r="C62" s="257"/>
      <c r="D62" s="257"/>
      <c r="E62" s="257"/>
      <c r="F62" s="257"/>
      <c r="G62" s="17">
        <v>180</v>
      </c>
      <c r="H62" s="59">
        <f>+IF((H59-H60)&gt;0,(H59-H60),0)</f>
        <v>0</v>
      </c>
      <c r="I62" s="59">
        <f>+IF((I59-I60)&gt;0,(I59-I60),0)</f>
        <v>0</v>
      </c>
    </row>
    <row r="63" spans="1:9" x14ac:dyDescent="0.25">
      <c r="A63" s="257" t="s">
        <v>177</v>
      </c>
      <c r="B63" s="257"/>
      <c r="C63" s="257"/>
      <c r="D63" s="257"/>
      <c r="E63" s="257"/>
      <c r="F63" s="257"/>
      <c r="G63" s="17">
        <v>181</v>
      </c>
      <c r="H63" s="59">
        <f>+IF((H59-H60)&lt;0,(H59-H60),0)</f>
        <v>-4774369</v>
      </c>
      <c r="I63" s="59">
        <f>+IF((I59-I60)&lt;0,(I59-I60),0)</f>
        <v>-107483113</v>
      </c>
    </row>
    <row r="64" spans="1:9" x14ac:dyDescent="0.25">
      <c r="A64" s="241" t="s">
        <v>123</v>
      </c>
      <c r="B64" s="241"/>
      <c r="C64" s="241"/>
      <c r="D64" s="241"/>
      <c r="E64" s="241"/>
      <c r="F64" s="241"/>
      <c r="G64" s="16">
        <v>182</v>
      </c>
      <c r="H64" s="58">
        <v>0</v>
      </c>
      <c r="I64" s="58">
        <v>0</v>
      </c>
    </row>
    <row r="65" spans="1:9" x14ac:dyDescent="0.25">
      <c r="A65" s="209" t="s">
        <v>178</v>
      </c>
      <c r="B65" s="209"/>
      <c r="C65" s="209"/>
      <c r="D65" s="209"/>
      <c r="E65" s="209"/>
      <c r="F65" s="209"/>
      <c r="G65" s="17">
        <v>183</v>
      </c>
      <c r="H65" s="59">
        <f>H61-H64</f>
        <v>-4774369</v>
      </c>
      <c r="I65" s="59">
        <f>I61-I64</f>
        <v>-107483113</v>
      </c>
    </row>
    <row r="66" spans="1:9" x14ac:dyDescent="0.25">
      <c r="A66" s="257" t="s">
        <v>179</v>
      </c>
      <c r="B66" s="257"/>
      <c r="C66" s="257"/>
      <c r="D66" s="257"/>
      <c r="E66" s="257"/>
      <c r="F66" s="257"/>
      <c r="G66" s="17">
        <v>184</v>
      </c>
      <c r="H66" s="59">
        <f>+IF((H61-H64)&gt;0,(H61-H64),0)</f>
        <v>0</v>
      </c>
      <c r="I66" s="59">
        <f>+IF((I61-I64)&gt;0,(I61-I64),0)</f>
        <v>0</v>
      </c>
    </row>
    <row r="67" spans="1:9" x14ac:dyDescent="0.25">
      <c r="A67" s="263" t="s">
        <v>180</v>
      </c>
      <c r="B67" s="263"/>
      <c r="C67" s="263"/>
      <c r="D67" s="263"/>
      <c r="E67" s="263"/>
      <c r="F67" s="263"/>
      <c r="G67" s="18">
        <v>185</v>
      </c>
      <c r="H67" s="64">
        <f>+IF((H61-H64)&lt;0,(H61-H64),0)</f>
        <v>-4774369</v>
      </c>
      <c r="I67" s="64">
        <f>+IF((I61-I64)&lt;0,(I61-I64),0)</f>
        <v>-107483113</v>
      </c>
    </row>
    <row r="68" spans="1:9" x14ac:dyDescent="0.25">
      <c r="A68" s="249" t="s">
        <v>181</v>
      </c>
      <c r="B68" s="249"/>
      <c r="C68" s="249"/>
      <c r="D68" s="249"/>
      <c r="E68" s="249"/>
      <c r="F68" s="249"/>
      <c r="G68" s="259"/>
      <c r="H68" s="259"/>
      <c r="I68" s="259"/>
    </row>
    <row r="69" spans="1:9" ht="25.95" customHeight="1" x14ac:dyDescent="0.25">
      <c r="A69" s="209" t="s">
        <v>182</v>
      </c>
      <c r="B69" s="209"/>
      <c r="C69" s="209"/>
      <c r="D69" s="209"/>
      <c r="E69" s="209"/>
      <c r="F69" s="209"/>
      <c r="G69" s="17">
        <v>186</v>
      </c>
      <c r="H69" s="59">
        <f>H70-H71</f>
        <v>0</v>
      </c>
      <c r="I69" s="59">
        <f>I70-I71</f>
        <v>0</v>
      </c>
    </row>
    <row r="70" spans="1:9" x14ac:dyDescent="0.25">
      <c r="A70" s="258" t="s">
        <v>183</v>
      </c>
      <c r="B70" s="258"/>
      <c r="C70" s="258"/>
      <c r="D70" s="258"/>
      <c r="E70" s="258"/>
      <c r="F70" s="258"/>
      <c r="G70" s="16">
        <v>187</v>
      </c>
      <c r="H70" s="58">
        <v>0</v>
      </c>
      <c r="I70" s="58">
        <v>0</v>
      </c>
    </row>
    <row r="71" spans="1:9" x14ac:dyDescent="0.25">
      <c r="A71" s="258" t="s">
        <v>184</v>
      </c>
      <c r="B71" s="258"/>
      <c r="C71" s="258"/>
      <c r="D71" s="258"/>
      <c r="E71" s="258"/>
      <c r="F71" s="258"/>
      <c r="G71" s="16">
        <v>188</v>
      </c>
      <c r="H71" s="58">
        <v>0</v>
      </c>
      <c r="I71" s="58">
        <v>0</v>
      </c>
    </row>
    <row r="72" spans="1:9" x14ac:dyDescent="0.25">
      <c r="A72" s="241" t="s">
        <v>185</v>
      </c>
      <c r="B72" s="241"/>
      <c r="C72" s="241"/>
      <c r="D72" s="241"/>
      <c r="E72" s="241"/>
      <c r="F72" s="241"/>
      <c r="G72" s="16">
        <v>189</v>
      </c>
      <c r="H72" s="58">
        <v>0</v>
      </c>
      <c r="I72" s="58">
        <v>0</v>
      </c>
    </row>
    <row r="73" spans="1:9" x14ac:dyDescent="0.25">
      <c r="A73" s="257" t="s">
        <v>186</v>
      </c>
      <c r="B73" s="257"/>
      <c r="C73" s="257"/>
      <c r="D73" s="257"/>
      <c r="E73" s="257"/>
      <c r="F73" s="257"/>
      <c r="G73" s="17">
        <v>190</v>
      </c>
      <c r="H73" s="117">
        <v>0</v>
      </c>
      <c r="I73" s="117">
        <v>0</v>
      </c>
    </row>
    <row r="74" spans="1:9" x14ac:dyDescent="0.25">
      <c r="A74" s="263" t="s">
        <v>187</v>
      </c>
      <c r="B74" s="263"/>
      <c r="C74" s="263"/>
      <c r="D74" s="263"/>
      <c r="E74" s="263"/>
      <c r="F74" s="263"/>
      <c r="G74" s="18">
        <v>191</v>
      </c>
      <c r="H74" s="118">
        <v>0</v>
      </c>
      <c r="I74" s="118">
        <v>0</v>
      </c>
    </row>
    <row r="75" spans="1:9" x14ac:dyDescent="0.25">
      <c r="A75" s="249" t="s">
        <v>188</v>
      </c>
      <c r="B75" s="249"/>
      <c r="C75" s="249"/>
      <c r="D75" s="249"/>
      <c r="E75" s="249"/>
      <c r="F75" s="249"/>
      <c r="G75" s="259"/>
      <c r="H75" s="259"/>
      <c r="I75" s="259"/>
    </row>
    <row r="76" spans="1:9" x14ac:dyDescent="0.25">
      <c r="A76" s="209" t="s">
        <v>189</v>
      </c>
      <c r="B76" s="209"/>
      <c r="C76" s="209"/>
      <c r="D76" s="209"/>
      <c r="E76" s="209"/>
      <c r="F76" s="209"/>
      <c r="G76" s="17">
        <v>192</v>
      </c>
      <c r="H76" s="117">
        <v>0</v>
      </c>
      <c r="I76" s="117">
        <v>0</v>
      </c>
    </row>
    <row r="77" spans="1:9" x14ac:dyDescent="0.25">
      <c r="A77" s="273" t="s">
        <v>190</v>
      </c>
      <c r="B77" s="273"/>
      <c r="C77" s="273"/>
      <c r="D77" s="273"/>
      <c r="E77" s="273"/>
      <c r="F77" s="273"/>
      <c r="G77" s="22">
        <v>193</v>
      </c>
      <c r="H77" s="65">
        <v>0</v>
      </c>
      <c r="I77" s="65">
        <v>0</v>
      </c>
    </row>
    <row r="78" spans="1:9" x14ac:dyDescent="0.25">
      <c r="A78" s="273" t="s">
        <v>191</v>
      </c>
      <c r="B78" s="273"/>
      <c r="C78" s="273"/>
      <c r="D78" s="273"/>
      <c r="E78" s="273"/>
      <c r="F78" s="273"/>
      <c r="G78" s="22">
        <v>194</v>
      </c>
      <c r="H78" s="65">
        <v>0</v>
      </c>
      <c r="I78" s="65">
        <v>0</v>
      </c>
    </row>
    <row r="79" spans="1:9" x14ac:dyDescent="0.25">
      <c r="A79" s="209" t="s">
        <v>192</v>
      </c>
      <c r="B79" s="209"/>
      <c r="C79" s="209"/>
      <c r="D79" s="209"/>
      <c r="E79" s="209"/>
      <c r="F79" s="209"/>
      <c r="G79" s="17">
        <v>195</v>
      </c>
      <c r="H79" s="117">
        <v>0</v>
      </c>
      <c r="I79" s="117">
        <v>0</v>
      </c>
    </row>
    <row r="80" spans="1:9" x14ac:dyDescent="0.25">
      <c r="A80" s="209" t="s">
        <v>193</v>
      </c>
      <c r="B80" s="209"/>
      <c r="C80" s="209"/>
      <c r="D80" s="209"/>
      <c r="E80" s="209"/>
      <c r="F80" s="209"/>
      <c r="G80" s="17">
        <v>196</v>
      </c>
      <c r="H80" s="117">
        <v>0</v>
      </c>
      <c r="I80" s="117">
        <v>0</v>
      </c>
    </row>
    <row r="81" spans="1:9" x14ac:dyDescent="0.25">
      <c r="A81" s="257" t="s">
        <v>194</v>
      </c>
      <c r="B81" s="257"/>
      <c r="C81" s="257"/>
      <c r="D81" s="257"/>
      <c r="E81" s="257"/>
      <c r="F81" s="257"/>
      <c r="G81" s="17">
        <v>197</v>
      </c>
      <c r="H81" s="117">
        <v>0</v>
      </c>
      <c r="I81" s="117">
        <v>0</v>
      </c>
    </row>
    <row r="82" spans="1:9" x14ac:dyDescent="0.25">
      <c r="A82" s="263" t="s">
        <v>195</v>
      </c>
      <c r="B82" s="263"/>
      <c r="C82" s="263"/>
      <c r="D82" s="263"/>
      <c r="E82" s="263"/>
      <c r="F82" s="263"/>
      <c r="G82" s="18">
        <v>198</v>
      </c>
      <c r="H82" s="118">
        <v>0</v>
      </c>
      <c r="I82" s="118">
        <v>0</v>
      </c>
    </row>
    <row r="83" spans="1:9" x14ac:dyDescent="0.25">
      <c r="A83" s="249" t="s">
        <v>124</v>
      </c>
      <c r="B83" s="249"/>
      <c r="C83" s="249"/>
      <c r="D83" s="249"/>
      <c r="E83" s="249"/>
      <c r="F83" s="249"/>
      <c r="G83" s="259"/>
      <c r="H83" s="259"/>
      <c r="I83" s="259"/>
    </row>
    <row r="84" spans="1:9" x14ac:dyDescent="0.25">
      <c r="A84" s="260" t="s">
        <v>196</v>
      </c>
      <c r="B84" s="260"/>
      <c r="C84" s="260"/>
      <c r="D84" s="260"/>
      <c r="E84" s="260"/>
      <c r="F84" s="260"/>
      <c r="G84" s="17">
        <v>199</v>
      </c>
      <c r="H84" s="53">
        <f>H85+H86</f>
        <v>0</v>
      </c>
      <c r="I84" s="53">
        <f>I85+I86</f>
        <v>0</v>
      </c>
    </row>
    <row r="85" spans="1:9" x14ac:dyDescent="0.25">
      <c r="A85" s="261" t="s">
        <v>197</v>
      </c>
      <c r="B85" s="261"/>
      <c r="C85" s="261"/>
      <c r="D85" s="261"/>
      <c r="E85" s="261"/>
      <c r="F85" s="261"/>
      <c r="G85" s="16">
        <v>200</v>
      </c>
      <c r="H85" s="52">
        <v>0</v>
      </c>
      <c r="I85" s="52">
        <v>0</v>
      </c>
    </row>
    <row r="86" spans="1:9" x14ac:dyDescent="0.25">
      <c r="A86" s="262" t="s">
        <v>198</v>
      </c>
      <c r="B86" s="262"/>
      <c r="C86" s="262"/>
      <c r="D86" s="262"/>
      <c r="E86" s="262"/>
      <c r="F86" s="262"/>
      <c r="G86" s="19">
        <v>201</v>
      </c>
      <c r="H86" s="66">
        <v>0</v>
      </c>
      <c r="I86" s="66">
        <v>0</v>
      </c>
    </row>
    <row r="87" spans="1:9" x14ac:dyDescent="0.25">
      <c r="A87" s="270" t="s">
        <v>126</v>
      </c>
      <c r="B87" s="270"/>
      <c r="C87" s="270"/>
      <c r="D87" s="270"/>
      <c r="E87" s="270"/>
      <c r="F87" s="270"/>
      <c r="G87" s="271"/>
      <c r="H87" s="271"/>
      <c r="I87" s="271"/>
    </row>
    <row r="88" spans="1:9" x14ac:dyDescent="0.25">
      <c r="A88" s="272" t="s">
        <v>199</v>
      </c>
      <c r="B88" s="272"/>
      <c r="C88" s="272"/>
      <c r="D88" s="272"/>
      <c r="E88" s="272"/>
      <c r="F88" s="272"/>
      <c r="G88" s="16">
        <v>202</v>
      </c>
      <c r="H88" s="52">
        <f>+H67</f>
        <v>-4774369</v>
      </c>
      <c r="I88" s="52">
        <f>+I67</f>
        <v>-107483113</v>
      </c>
    </row>
    <row r="89" spans="1:9" ht="24.6" customHeight="1" x14ac:dyDescent="0.25">
      <c r="A89" s="268" t="s">
        <v>200</v>
      </c>
      <c r="B89" s="268"/>
      <c r="C89" s="268"/>
      <c r="D89" s="268"/>
      <c r="E89" s="268"/>
      <c r="F89" s="268"/>
      <c r="G89" s="17">
        <v>203</v>
      </c>
      <c r="H89" s="53">
        <f>SUM(H90:H97)</f>
        <v>0</v>
      </c>
      <c r="I89" s="53">
        <f>SUM(I90:I97)</f>
        <v>0</v>
      </c>
    </row>
    <row r="90" spans="1:9" x14ac:dyDescent="0.25">
      <c r="A90" s="258" t="s">
        <v>201</v>
      </c>
      <c r="B90" s="258"/>
      <c r="C90" s="258"/>
      <c r="D90" s="258"/>
      <c r="E90" s="258"/>
      <c r="F90" s="258"/>
      <c r="G90" s="16">
        <v>204</v>
      </c>
      <c r="H90" s="52">
        <v>0</v>
      </c>
      <c r="I90" s="52">
        <v>0</v>
      </c>
    </row>
    <row r="91" spans="1:9" ht="21.6" customHeight="1" x14ac:dyDescent="0.25">
      <c r="A91" s="258" t="s">
        <v>202</v>
      </c>
      <c r="B91" s="258"/>
      <c r="C91" s="258"/>
      <c r="D91" s="258"/>
      <c r="E91" s="258"/>
      <c r="F91" s="258"/>
      <c r="G91" s="16">
        <v>205</v>
      </c>
      <c r="H91" s="52">
        <v>0</v>
      </c>
      <c r="I91" s="52">
        <v>0</v>
      </c>
    </row>
    <row r="92" spans="1:9" ht="21.6" customHeight="1" x14ac:dyDescent="0.25">
      <c r="A92" s="258" t="s">
        <v>203</v>
      </c>
      <c r="B92" s="258"/>
      <c r="C92" s="258"/>
      <c r="D92" s="258"/>
      <c r="E92" s="258"/>
      <c r="F92" s="258"/>
      <c r="G92" s="16">
        <v>206</v>
      </c>
      <c r="H92" s="52">
        <v>0</v>
      </c>
      <c r="I92" s="52">
        <v>0</v>
      </c>
    </row>
    <row r="93" spans="1:9" x14ac:dyDescent="0.25">
      <c r="A93" s="258" t="s">
        <v>204</v>
      </c>
      <c r="B93" s="258"/>
      <c r="C93" s="258"/>
      <c r="D93" s="258"/>
      <c r="E93" s="258"/>
      <c r="F93" s="258"/>
      <c r="G93" s="16">
        <v>207</v>
      </c>
      <c r="H93" s="52">
        <v>0</v>
      </c>
      <c r="I93" s="52">
        <v>0</v>
      </c>
    </row>
    <row r="94" spans="1:9" x14ac:dyDescent="0.25">
      <c r="A94" s="258" t="s">
        <v>205</v>
      </c>
      <c r="B94" s="258"/>
      <c r="C94" s="258"/>
      <c r="D94" s="258"/>
      <c r="E94" s="258"/>
      <c r="F94" s="258"/>
      <c r="G94" s="16">
        <v>208</v>
      </c>
      <c r="H94" s="52">
        <v>0</v>
      </c>
      <c r="I94" s="52">
        <v>0</v>
      </c>
    </row>
    <row r="95" spans="1:9" ht="20.399999999999999" customHeight="1" x14ac:dyDescent="0.25">
      <c r="A95" s="258" t="s">
        <v>206</v>
      </c>
      <c r="B95" s="258"/>
      <c r="C95" s="258"/>
      <c r="D95" s="258"/>
      <c r="E95" s="258"/>
      <c r="F95" s="258"/>
      <c r="G95" s="16">
        <v>209</v>
      </c>
      <c r="H95" s="52">
        <v>0</v>
      </c>
      <c r="I95" s="52">
        <v>0</v>
      </c>
    </row>
    <row r="96" spans="1:9" x14ac:dyDescent="0.25">
      <c r="A96" s="258" t="s">
        <v>207</v>
      </c>
      <c r="B96" s="258"/>
      <c r="C96" s="258"/>
      <c r="D96" s="258"/>
      <c r="E96" s="258"/>
      <c r="F96" s="258"/>
      <c r="G96" s="16">
        <v>210</v>
      </c>
      <c r="H96" s="52">
        <v>0</v>
      </c>
      <c r="I96" s="52">
        <v>0</v>
      </c>
    </row>
    <row r="97" spans="1:9" x14ac:dyDescent="0.25">
      <c r="A97" s="258" t="s">
        <v>208</v>
      </c>
      <c r="B97" s="258"/>
      <c r="C97" s="258"/>
      <c r="D97" s="258"/>
      <c r="E97" s="258"/>
      <c r="F97" s="258"/>
      <c r="G97" s="16">
        <v>211</v>
      </c>
      <c r="H97" s="52">
        <v>0</v>
      </c>
      <c r="I97" s="52">
        <v>0</v>
      </c>
    </row>
    <row r="98" spans="1:9" x14ac:dyDescent="0.25">
      <c r="A98" s="272" t="s">
        <v>127</v>
      </c>
      <c r="B98" s="272"/>
      <c r="C98" s="272"/>
      <c r="D98" s="272"/>
      <c r="E98" s="272"/>
      <c r="F98" s="272"/>
      <c r="G98" s="16">
        <v>212</v>
      </c>
      <c r="H98" s="52">
        <v>0</v>
      </c>
      <c r="I98" s="52">
        <v>0</v>
      </c>
    </row>
    <row r="99" spans="1:9" ht="27.6" customHeight="1" x14ac:dyDescent="0.25">
      <c r="A99" s="268" t="s">
        <v>209</v>
      </c>
      <c r="B99" s="268"/>
      <c r="C99" s="268"/>
      <c r="D99" s="268"/>
      <c r="E99" s="268"/>
      <c r="F99" s="268"/>
      <c r="G99" s="17">
        <v>213</v>
      </c>
      <c r="H99" s="53">
        <f>H89-H98</f>
        <v>0</v>
      </c>
      <c r="I99" s="53">
        <f>I89-I98</f>
        <v>0</v>
      </c>
    </row>
    <row r="100" spans="1:9" x14ac:dyDescent="0.25">
      <c r="A100" s="269" t="s">
        <v>210</v>
      </c>
      <c r="B100" s="269"/>
      <c r="C100" s="269"/>
      <c r="D100" s="269"/>
      <c r="E100" s="269"/>
      <c r="F100" s="269"/>
      <c r="G100" s="18">
        <v>214</v>
      </c>
      <c r="H100" s="54">
        <f>H88+H99</f>
        <v>-4774369</v>
      </c>
      <c r="I100" s="54">
        <f>I88+I99</f>
        <v>-107483113</v>
      </c>
    </row>
    <row r="101" spans="1:9" x14ac:dyDescent="0.25">
      <c r="A101" s="249" t="s">
        <v>211</v>
      </c>
      <c r="B101" s="249"/>
      <c r="C101" s="249"/>
      <c r="D101" s="249"/>
      <c r="E101" s="249"/>
      <c r="F101" s="249"/>
      <c r="G101" s="259"/>
      <c r="H101" s="259"/>
      <c r="I101" s="259"/>
    </row>
    <row r="102" spans="1:9" x14ac:dyDescent="0.25">
      <c r="A102" s="260" t="s">
        <v>212</v>
      </c>
      <c r="B102" s="260"/>
      <c r="C102" s="260"/>
      <c r="D102" s="260"/>
      <c r="E102" s="260"/>
      <c r="F102" s="260"/>
      <c r="G102" s="17">
        <v>215</v>
      </c>
      <c r="H102" s="53">
        <f>H103+H104</f>
        <v>0</v>
      </c>
      <c r="I102" s="53">
        <f>I103+I104</f>
        <v>0</v>
      </c>
    </row>
    <row r="103" spans="1:9" x14ac:dyDescent="0.25">
      <c r="A103" s="261" t="s">
        <v>125</v>
      </c>
      <c r="B103" s="261"/>
      <c r="C103" s="261"/>
      <c r="D103" s="261"/>
      <c r="E103" s="261"/>
      <c r="F103" s="261"/>
      <c r="G103" s="16">
        <v>216</v>
      </c>
      <c r="H103" s="52">
        <v>0</v>
      </c>
      <c r="I103" s="52">
        <v>0</v>
      </c>
    </row>
    <row r="104" spans="1:9" x14ac:dyDescent="0.25">
      <c r="A104" s="262" t="s">
        <v>213</v>
      </c>
      <c r="B104" s="262"/>
      <c r="C104" s="262"/>
      <c r="D104" s="262"/>
      <c r="E104" s="262"/>
      <c r="F104" s="262"/>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15748031496062992" right="0.19685039370078741" top="0.39370078740157483" bottom="0.39370078740157483" header="0.51181102362204722" footer="0.51181102362204722"/>
  <pageSetup paperSize="9"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view="pageBreakPreview" topLeftCell="A49" zoomScale="110" zoomScaleNormal="100" workbookViewId="0">
      <selection activeCell="H18" sqref="H18"/>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55" t="s">
        <v>214</v>
      </c>
      <c r="B1" s="274"/>
      <c r="C1" s="274"/>
      <c r="D1" s="274"/>
      <c r="E1" s="274"/>
      <c r="F1" s="274"/>
      <c r="G1" s="274"/>
      <c r="H1" s="274"/>
      <c r="I1" s="274"/>
    </row>
    <row r="2" spans="1:9" x14ac:dyDescent="0.25">
      <c r="A2" s="254" t="s">
        <v>434</v>
      </c>
      <c r="B2" s="220"/>
      <c r="C2" s="220"/>
      <c r="D2" s="220"/>
      <c r="E2" s="220"/>
      <c r="F2" s="220"/>
      <c r="G2" s="220"/>
      <c r="H2" s="220"/>
      <c r="I2" s="220"/>
    </row>
    <row r="3" spans="1:9" x14ac:dyDescent="0.25">
      <c r="A3" s="282" t="s">
        <v>361</v>
      </c>
      <c r="B3" s="283"/>
      <c r="C3" s="283"/>
      <c r="D3" s="283"/>
      <c r="E3" s="283"/>
      <c r="F3" s="283"/>
      <c r="G3" s="283"/>
      <c r="H3" s="283"/>
      <c r="I3" s="283"/>
    </row>
    <row r="4" spans="1:9" x14ac:dyDescent="0.25">
      <c r="A4" s="278" t="s">
        <v>450</v>
      </c>
      <c r="B4" s="224"/>
      <c r="C4" s="224"/>
      <c r="D4" s="224"/>
      <c r="E4" s="224"/>
      <c r="F4" s="224"/>
      <c r="G4" s="224"/>
      <c r="H4" s="224"/>
      <c r="I4" s="225"/>
    </row>
    <row r="5" spans="1:9" ht="21" thickBot="1" x14ac:dyDescent="0.3">
      <c r="A5" s="290" t="s">
        <v>2</v>
      </c>
      <c r="B5" s="291"/>
      <c r="C5" s="291"/>
      <c r="D5" s="291"/>
      <c r="E5" s="291"/>
      <c r="F5" s="292"/>
      <c r="G5" s="13" t="s">
        <v>115</v>
      </c>
      <c r="H5" s="46" t="s">
        <v>377</v>
      </c>
      <c r="I5" s="46" t="s">
        <v>353</v>
      </c>
    </row>
    <row r="6" spans="1:9" x14ac:dyDescent="0.25">
      <c r="A6" s="293">
        <v>1</v>
      </c>
      <c r="B6" s="294"/>
      <c r="C6" s="294"/>
      <c r="D6" s="294"/>
      <c r="E6" s="294"/>
      <c r="F6" s="295"/>
      <c r="G6" s="20">
        <v>2</v>
      </c>
      <c r="H6" s="20" t="s">
        <v>215</v>
      </c>
      <c r="I6" s="20" t="s">
        <v>216</v>
      </c>
    </row>
    <row r="7" spans="1:9" x14ac:dyDescent="0.25">
      <c r="A7" s="296" t="s">
        <v>217</v>
      </c>
      <c r="B7" s="297"/>
      <c r="C7" s="297"/>
      <c r="D7" s="297"/>
      <c r="E7" s="297"/>
      <c r="F7" s="297"/>
      <c r="G7" s="297"/>
      <c r="H7" s="297"/>
      <c r="I7" s="298"/>
    </row>
    <row r="8" spans="1:9" ht="12.75" customHeight="1" x14ac:dyDescent="0.25">
      <c r="A8" s="299" t="s">
        <v>218</v>
      </c>
      <c r="B8" s="300"/>
      <c r="C8" s="300"/>
      <c r="D8" s="300"/>
      <c r="E8" s="300"/>
      <c r="F8" s="301"/>
      <c r="G8" s="21">
        <v>1</v>
      </c>
      <c r="H8" s="47">
        <v>-4774369</v>
      </c>
      <c r="I8" s="47">
        <v>-107483113</v>
      </c>
    </row>
    <row r="9" spans="1:9" ht="12.75" customHeight="1" x14ac:dyDescent="0.25">
      <c r="A9" s="287" t="s">
        <v>219</v>
      </c>
      <c r="B9" s="288"/>
      <c r="C9" s="288"/>
      <c r="D9" s="288"/>
      <c r="E9" s="288"/>
      <c r="F9" s="289"/>
      <c r="G9" s="17">
        <v>2</v>
      </c>
      <c r="H9" s="48">
        <f>H10+H11+H12+H13+H14+H15+H16+H17</f>
        <v>25146195</v>
      </c>
      <c r="I9" s="48">
        <f>I10+I11+I12+I13+I14+I15+I16+I17</f>
        <v>110092279</v>
      </c>
    </row>
    <row r="10" spans="1:9" ht="12.75" customHeight="1" x14ac:dyDescent="0.25">
      <c r="A10" s="279" t="s">
        <v>220</v>
      </c>
      <c r="B10" s="280"/>
      <c r="C10" s="280"/>
      <c r="D10" s="280"/>
      <c r="E10" s="280"/>
      <c r="F10" s="281"/>
      <c r="G10" s="22">
        <v>3</v>
      </c>
      <c r="H10" s="49">
        <v>16981502</v>
      </c>
      <c r="I10" s="49">
        <v>37186555</v>
      </c>
    </row>
    <row r="11" spans="1:9" ht="31.2" customHeight="1" x14ac:dyDescent="0.25">
      <c r="A11" s="279" t="s">
        <v>385</v>
      </c>
      <c r="B11" s="280"/>
      <c r="C11" s="280"/>
      <c r="D11" s="280"/>
      <c r="E11" s="280"/>
      <c r="F11" s="281"/>
      <c r="G11" s="22">
        <v>4</v>
      </c>
      <c r="H11" s="49">
        <v>3529831</v>
      </c>
      <c r="I11" s="49">
        <v>59627423</v>
      </c>
    </row>
    <row r="12" spans="1:9" ht="28.2" customHeight="1" x14ac:dyDescent="0.25">
      <c r="A12" s="279" t="s">
        <v>386</v>
      </c>
      <c r="B12" s="280"/>
      <c r="C12" s="280"/>
      <c r="D12" s="280"/>
      <c r="E12" s="280"/>
      <c r="F12" s="281"/>
      <c r="G12" s="22">
        <v>5</v>
      </c>
      <c r="H12" s="49">
        <v>1628904</v>
      </c>
      <c r="I12" s="49">
        <v>4146568</v>
      </c>
    </row>
    <row r="13" spans="1:9" ht="12.75" customHeight="1" x14ac:dyDescent="0.25">
      <c r="A13" s="279" t="s">
        <v>221</v>
      </c>
      <c r="B13" s="280"/>
      <c r="C13" s="280"/>
      <c r="D13" s="280"/>
      <c r="E13" s="280"/>
      <c r="F13" s="281"/>
      <c r="G13" s="22">
        <v>6</v>
      </c>
      <c r="H13" s="49">
        <v>-263125</v>
      </c>
      <c r="I13" s="49">
        <v>-677327</v>
      </c>
    </row>
    <row r="14" spans="1:9" ht="12.75" customHeight="1" x14ac:dyDescent="0.25">
      <c r="A14" s="279" t="s">
        <v>222</v>
      </c>
      <c r="B14" s="280"/>
      <c r="C14" s="280"/>
      <c r="D14" s="280"/>
      <c r="E14" s="280"/>
      <c r="F14" s="281"/>
      <c r="G14" s="22">
        <v>7</v>
      </c>
      <c r="H14" s="49">
        <v>2893112</v>
      </c>
      <c r="I14" s="49">
        <v>7954361</v>
      </c>
    </row>
    <row r="15" spans="1:9" ht="12.75" customHeight="1" x14ac:dyDescent="0.25">
      <c r="A15" s="279" t="s">
        <v>223</v>
      </c>
      <c r="B15" s="280"/>
      <c r="C15" s="280"/>
      <c r="D15" s="280"/>
      <c r="E15" s="280"/>
      <c r="F15" s="281"/>
      <c r="G15" s="22">
        <v>8</v>
      </c>
      <c r="H15" s="49">
        <v>7006</v>
      </c>
      <c r="I15" s="49">
        <v>-5418</v>
      </c>
    </row>
    <row r="16" spans="1:9" ht="12.75" customHeight="1" x14ac:dyDescent="0.25">
      <c r="A16" s="279" t="s">
        <v>224</v>
      </c>
      <c r="B16" s="280"/>
      <c r="C16" s="280"/>
      <c r="D16" s="280"/>
      <c r="E16" s="280"/>
      <c r="F16" s="281"/>
      <c r="G16" s="22">
        <v>9</v>
      </c>
      <c r="H16" s="49">
        <v>368965</v>
      </c>
      <c r="I16" s="49">
        <v>1860117</v>
      </c>
    </row>
    <row r="17" spans="1:9" ht="27.6" customHeight="1" x14ac:dyDescent="0.25">
      <c r="A17" s="279" t="s">
        <v>225</v>
      </c>
      <c r="B17" s="280"/>
      <c r="C17" s="280"/>
      <c r="D17" s="280"/>
      <c r="E17" s="280"/>
      <c r="F17" s="281"/>
      <c r="G17" s="22">
        <v>10</v>
      </c>
      <c r="H17" s="49">
        <v>0</v>
      </c>
      <c r="I17" s="49">
        <v>0</v>
      </c>
    </row>
    <row r="18" spans="1:9" ht="29.4" customHeight="1" x14ac:dyDescent="0.25">
      <c r="A18" s="284" t="s">
        <v>388</v>
      </c>
      <c r="B18" s="285"/>
      <c r="C18" s="285"/>
      <c r="D18" s="285"/>
      <c r="E18" s="285"/>
      <c r="F18" s="286"/>
      <c r="G18" s="17">
        <v>11</v>
      </c>
      <c r="H18" s="48">
        <f>H8+H9</f>
        <v>20371826</v>
      </c>
      <c r="I18" s="48">
        <f>I8+I9</f>
        <v>2609166</v>
      </c>
    </row>
    <row r="19" spans="1:9" ht="12.75" customHeight="1" x14ac:dyDescent="0.25">
      <c r="A19" s="287" t="s">
        <v>226</v>
      </c>
      <c r="B19" s="288"/>
      <c r="C19" s="288"/>
      <c r="D19" s="288"/>
      <c r="E19" s="288"/>
      <c r="F19" s="289"/>
      <c r="G19" s="17">
        <v>12</v>
      </c>
      <c r="H19" s="48">
        <f>H20+H21+H22+H23</f>
        <v>-9172985</v>
      </c>
      <c r="I19" s="48">
        <f>I20+I21+I22+I23</f>
        <v>7470194</v>
      </c>
    </row>
    <row r="20" spans="1:9" ht="12.75" customHeight="1" x14ac:dyDescent="0.25">
      <c r="A20" s="279" t="s">
        <v>227</v>
      </c>
      <c r="B20" s="280"/>
      <c r="C20" s="280"/>
      <c r="D20" s="280"/>
      <c r="E20" s="280"/>
      <c r="F20" s="281"/>
      <c r="G20" s="22">
        <v>13</v>
      </c>
      <c r="H20" s="49">
        <v>-4161255</v>
      </c>
      <c r="I20" s="49">
        <v>-10082819</v>
      </c>
    </row>
    <row r="21" spans="1:9" ht="12.75" customHeight="1" x14ac:dyDescent="0.25">
      <c r="A21" s="279" t="s">
        <v>228</v>
      </c>
      <c r="B21" s="280"/>
      <c r="C21" s="280"/>
      <c r="D21" s="280"/>
      <c r="E21" s="280"/>
      <c r="F21" s="281"/>
      <c r="G21" s="22">
        <v>14</v>
      </c>
      <c r="H21" s="49">
        <v>-5067193</v>
      </c>
      <c r="I21" s="49">
        <v>17607726</v>
      </c>
    </row>
    <row r="22" spans="1:9" ht="12.75" customHeight="1" x14ac:dyDescent="0.25">
      <c r="A22" s="279" t="s">
        <v>229</v>
      </c>
      <c r="B22" s="280"/>
      <c r="C22" s="280"/>
      <c r="D22" s="280"/>
      <c r="E22" s="280"/>
      <c r="F22" s="281"/>
      <c r="G22" s="22">
        <v>15</v>
      </c>
      <c r="H22" s="49">
        <v>55463</v>
      </c>
      <c r="I22" s="49">
        <v>-54713</v>
      </c>
    </row>
    <row r="23" spans="1:9" ht="12.75" customHeight="1" x14ac:dyDescent="0.25">
      <c r="A23" s="279" t="s">
        <v>230</v>
      </c>
      <c r="B23" s="280"/>
      <c r="C23" s="280"/>
      <c r="D23" s="280"/>
      <c r="E23" s="280"/>
      <c r="F23" s="281"/>
      <c r="G23" s="22">
        <v>16</v>
      </c>
      <c r="H23" s="49">
        <v>0</v>
      </c>
      <c r="I23" s="49">
        <v>0</v>
      </c>
    </row>
    <row r="24" spans="1:9" ht="12.75" customHeight="1" x14ac:dyDescent="0.25">
      <c r="A24" s="284" t="s">
        <v>231</v>
      </c>
      <c r="B24" s="285"/>
      <c r="C24" s="285"/>
      <c r="D24" s="285"/>
      <c r="E24" s="285"/>
      <c r="F24" s="286"/>
      <c r="G24" s="17">
        <v>17</v>
      </c>
      <c r="H24" s="48">
        <f>H18+H19</f>
        <v>11198841</v>
      </c>
      <c r="I24" s="48">
        <f>I18+I19</f>
        <v>10079360</v>
      </c>
    </row>
    <row r="25" spans="1:9" ht="12.75" customHeight="1" x14ac:dyDescent="0.25">
      <c r="A25" s="275" t="s">
        <v>232</v>
      </c>
      <c r="B25" s="276"/>
      <c r="C25" s="276"/>
      <c r="D25" s="276"/>
      <c r="E25" s="276"/>
      <c r="F25" s="277"/>
      <c r="G25" s="22">
        <v>18</v>
      </c>
      <c r="H25" s="49">
        <v>-2641631</v>
      </c>
      <c r="I25" s="49">
        <v>-7593259</v>
      </c>
    </row>
    <row r="26" spans="1:9" ht="12.75" customHeight="1" x14ac:dyDescent="0.25">
      <c r="A26" s="275" t="s">
        <v>233</v>
      </c>
      <c r="B26" s="276"/>
      <c r="C26" s="276"/>
      <c r="D26" s="276"/>
      <c r="E26" s="276"/>
      <c r="F26" s="277"/>
      <c r="G26" s="22">
        <v>19</v>
      </c>
      <c r="H26" s="49">
        <v>0</v>
      </c>
      <c r="I26" s="49">
        <v>0</v>
      </c>
    </row>
    <row r="27" spans="1:9" ht="28.95" customHeight="1" x14ac:dyDescent="0.25">
      <c r="A27" s="302" t="s">
        <v>234</v>
      </c>
      <c r="B27" s="303"/>
      <c r="C27" s="303"/>
      <c r="D27" s="303"/>
      <c r="E27" s="303"/>
      <c r="F27" s="304"/>
      <c r="G27" s="18">
        <v>20</v>
      </c>
      <c r="H27" s="50">
        <f>H24+H25+H26</f>
        <v>8557210</v>
      </c>
      <c r="I27" s="50">
        <f>I24+I25+I26</f>
        <v>2486101</v>
      </c>
    </row>
    <row r="28" spans="1:9" x14ac:dyDescent="0.25">
      <c r="A28" s="296" t="s">
        <v>235</v>
      </c>
      <c r="B28" s="297"/>
      <c r="C28" s="297"/>
      <c r="D28" s="297"/>
      <c r="E28" s="297"/>
      <c r="F28" s="297"/>
      <c r="G28" s="297"/>
      <c r="H28" s="297"/>
      <c r="I28" s="298"/>
    </row>
    <row r="29" spans="1:9" ht="23.4" customHeight="1" x14ac:dyDescent="0.25">
      <c r="A29" s="299" t="s">
        <v>236</v>
      </c>
      <c r="B29" s="300"/>
      <c r="C29" s="300"/>
      <c r="D29" s="300"/>
      <c r="E29" s="300"/>
      <c r="F29" s="301"/>
      <c r="G29" s="21">
        <v>21</v>
      </c>
      <c r="H29" s="51">
        <v>0</v>
      </c>
      <c r="I29" s="51">
        <v>0</v>
      </c>
    </row>
    <row r="30" spans="1:9" ht="12.75" customHeight="1" x14ac:dyDescent="0.25">
      <c r="A30" s="275" t="s">
        <v>237</v>
      </c>
      <c r="B30" s="276"/>
      <c r="C30" s="276"/>
      <c r="D30" s="276"/>
      <c r="E30" s="276"/>
      <c r="F30" s="277"/>
      <c r="G30" s="22">
        <v>22</v>
      </c>
      <c r="H30" s="52">
        <v>0</v>
      </c>
      <c r="I30" s="52">
        <v>0</v>
      </c>
    </row>
    <row r="31" spans="1:9" ht="12.75" customHeight="1" x14ac:dyDescent="0.25">
      <c r="A31" s="275" t="s">
        <v>238</v>
      </c>
      <c r="B31" s="276"/>
      <c r="C31" s="276"/>
      <c r="D31" s="276"/>
      <c r="E31" s="276"/>
      <c r="F31" s="277"/>
      <c r="G31" s="22">
        <v>23</v>
      </c>
      <c r="H31" s="52">
        <v>12397</v>
      </c>
      <c r="I31" s="52">
        <v>19869</v>
      </c>
    </row>
    <row r="32" spans="1:9" ht="12.75" customHeight="1" x14ac:dyDescent="0.25">
      <c r="A32" s="275" t="s">
        <v>239</v>
      </c>
      <c r="B32" s="276"/>
      <c r="C32" s="276"/>
      <c r="D32" s="276"/>
      <c r="E32" s="276"/>
      <c r="F32" s="277"/>
      <c r="G32" s="22">
        <v>24</v>
      </c>
      <c r="H32" s="52">
        <v>0</v>
      </c>
      <c r="I32" s="52">
        <v>0</v>
      </c>
    </row>
    <row r="33" spans="1:9" ht="12.75" customHeight="1" x14ac:dyDescent="0.25">
      <c r="A33" s="275" t="s">
        <v>240</v>
      </c>
      <c r="B33" s="276"/>
      <c r="C33" s="276"/>
      <c r="D33" s="276"/>
      <c r="E33" s="276"/>
      <c r="F33" s="277"/>
      <c r="G33" s="22">
        <v>25</v>
      </c>
      <c r="H33" s="52">
        <v>0</v>
      </c>
      <c r="I33" s="52">
        <v>0</v>
      </c>
    </row>
    <row r="34" spans="1:9" ht="12.75" customHeight="1" x14ac:dyDescent="0.25">
      <c r="A34" s="275" t="s">
        <v>241</v>
      </c>
      <c r="B34" s="276"/>
      <c r="C34" s="276"/>
      <c r="D34" s="276"/>
      <c r="E34" s="276"/>
      <c r="F34" s="277"/>
      <c r="G34" s="22">
        <v>26</v>
      </c>
      <c r="H34" s="52">
        <v>0</v>
      </c>
      <c r="I34" s="52">
        <v>0</v>
      </c>
    </row>
    <row r="35" spans="1:9" ht="27.6" customHeight="1" x14ac:dyDescent="0.25">
      <c r="A35" s="284" t="s">
        <v>242</v>
      </c>
      <c r="B35" s="285"/>
      <c r="C35" s="285"/>
      <c r="D35" s="285"/>
      <c r="E35" s="285"/>
      <c r="F35" s="286"/>
      <c r="G35" s="17">
        <v>27</v>
      </c>
      <c r="H35" s="53">
        <f>H29+H30+H31+H32+H33+H34</f>
        <v>12397</v>
      </c>
      <c r="I35" s="53">
        <f>I29+I30+I31+I32+I33+I34</f>
        <v>19869</v>
      </c>
    </row>
    <row r="36" spans="1:9" ht="26.4" customHeight="1" x14ac:dyDescent="0.25">
      <c r="A36" s="275" t="s">
        <v>243</v>
      </c>
      <c r="B36" s="276"/>
      <c r="C36" s="276"/>
      <c r="D36" s="276"/>
      <c r="E36" s="276"/>
      <c r="F36" s="277"/>
      <c r="G36" s="22">
        <v>28</v>
      </c>
      <c r="H36" s="52">
        <v>-133509873</v>
      </c>
      <c r="I36" s="52">
        <v>-59483542</v>
      </c>
    </row>
    <row r="37" spans="1:9" ht="12.75" customHeight="1" x14ac:dyDescent="0.25">
      <c r="A37" s="275" t="s">
        <v>244</v>
      </c>
      <c r="B37" s="276"/>
      <c r="C37" s="276"/>
      <c r="D37" s="276"/>
      <c r="E37" s="276"/>
      <c r="F37" s="277"/>
      <c r="G37" s="22">
        <v>29</v>
      </c>
      <c r="H37" s="52">
        <v>0</v>
      </c>
      <c r="I37" s="52">
        <v>0</v>
      </c>
    </row>
    <row r="38" spans="1:9" ht="12.75" customHeight="1" x14ac:dyDescent="0.25">
      <c r="A38" s="275" t="s">
        <v>245</v>
      </c>
      <c r="B38" s="276"/>
      <c r="C38" s="276"/>
      <c r="D38" s="276"/>
      <c r="E38" s="276"/>
      <c r="F38" s="277"/>
      <c r="G38" s="22">
        <v>30</v>
      </c>
      <c r="H38" s="52">
        <v>-14000000</v>
      </c>
      <c r="I38" s="52">
        <v>-11350000</v>
      </c>
    </row>
    <row r="39" spans="1:9" ht="12.75" customHeight="1" x14ac:dyDescent="0.25">
      <c r="A39" s="275" t="s">
        <v>246</v>
      </c>
      <c r="B39" s="276"/>
      <c r="C39" s="276"/>
      <c r="D39" s="276"/>
      <c r="E39" s="276"/>
      <c r="F39" s="277"/>
      <c r="G39" s="22">
        <v>31</v>
      </c>
      <c r="H39" s="52">
        <v>-68081185</v>
      </c>
      <c r="I39" s="52">
        <v>0</v>
      </c>
    </row>
    <row r="40" spans="1:9" ht="12.75" customHeight="1" x14ac:dyDescent="0.25">
      <c r="A40" s="275" t="s">
        <v>247</v>
      </c>
      <c r="B40" s="276"/>
      <c r="C40" s="276"/>
      <c r="D40" s="276"/>
      <c r="E40" s="276"/>
      <c r="F40" s="277"/>
      <c r="G40" s="22">
        <v>32</v>
      </c>
      <c r="H40" s="52">
        <v>0</v>
      </c>
      <c r="I40" s="52">
        <v>0</v>
      </c>
    </row>
    <row r="41" spans="1:9" ht="22.95" customHeight="1" x14ac:dyDescent="0.25">
      <c r="A41" s="284" t="s">
        <v>248</v>
      </c>
      <c r="B41" s="285"/>
      <c r="C41" s="285"/>
      <c r="D41" s="285"/>
      <c r="E41" s="285"/>
      <c r="F41" s="286"/>
      <c r="G41" s="17">
        <v>33</v>
      </c>
      <c r="H41" s="53">
        <f>H36+H37+H38+H39+H40</f>
        <v>-215591058</v>
      </c>
      <c r="I41" s="53">
        <f>I36+I37+I38+I39+I40</f>
        <v>-70833542</v>
      </c>
    </row>
    <row r="42" spans="1:9" ht="30.6" customHeight="1" x14ac:dyDescent="0.25">
      <c r="A42" s="302" t="s">
        <v>249</v>
      </c>
      <c r="B42" s="303"/>
      <c r="C42" s="303"/>
      <c r="D42" s="303"/>
      <c r="E42" s="303"/>
      <c r="F42" s="304"/>
      <c r="G42" s="18">
        <v>34</v>
      </c>
      <c r="H42" s="54">
        <f>H35+H41</f>
        <v>-215578661</v>
      </c>
      <c r="I42" s="54">
        <f>I35+I41</f>
        <v>-70813673</v>
      </c>
    </row>
    <row r="43" spans="1:9" x14ac:dyDescent="0.25">
      <c r="A43" s="296" t="s">
        <v>250</v>
      </c>
      <c r="B43" s="297"/>
      <c r="C43" s="297"/>
      <c r="D43" s="297"/>
      <c r="E43" s="297"/>
      <c r="F43" s="297"/>
      <c r="G43" s="297"/>
      <c r="H43" s="297"/>
      <c r="I43" s="298"/>
    </row>
    <row r="44" spans="1:9" ht="12.75" customHeight="1" x14ac:dyDescent="0.25">
      <c r="A44" s="299" t="s">
        <v>251</v>
      </c>
      <c r="B44" s="300"/>
      <c r="C44" s="300"/>
      <c r="D44" s="300"/>
      <c r="E44" s="300"/>
      <c r="F44" s="301"/>
      <c r="G44" s="21">
        <v>35</v>
      </c>
      <c r="H44" s="51">
        <v>0</v>
      </c>
      <c r="I44" s="51">
        <v>0</v>
      </c>
    </row>
    <row r="45" spans="1:9" ht="27.6" customHeight="1" x14ac:dyDescent="0.25">
      <c r="A45" s="275" t="s">
        <v>252</v>
      </c>
      <c r="B45" s="276"/>
      <c r="C45" s="276"/>
      <c r="D45" s="276"/>
      <c r="E45" s="276"/>
      <c r="F45" s="277"/>
      <c r="G45" s="22">
        <v>36</v>
      </c>
      <c r="H45" s="52">
        <v>0</v>
      </c>
      <c r="I45" s="52">
        <v>0</v>
      </c>
    </row>
    <row r="46" spans="1:9" ht="12.75" customHeight="1" x14ac:dyDescent="0.25">
      <c r="A46" s="275" t="s">
        <v>253</v>
      </c>
      <c r="B46" s="276"/>
      <c r="C46" s="276"/>
      <c r="D46" s="276"/>
      <c r="E46" s="276"/>
      <c r="F46" s="277"/>
      <c r="G46" s="22">
        <v>37</v>
      </c>
      <c r="H46" s="52">
        <v>120266262</v>
      </c>
      <c r="I46" s="52">
        <v>75665552</v>
      </c>
    </row>
    <row r="47" spans="1:9" ht="12.75" customHeight="1" x14ac:dyDescent="0.25">
      <c r="A47" s="275" t="s">
        <v>254</v>
      </c>
      <c r="B47" s="276"/>
      <c r="C47" s="276"/>
      <c r="D47" s="276"/>
      <c r="E47" s="276"/>
      <c r="F47" s="277"/>
      <c r="G47" s="22">
        <v>38</v>
      </c>
      <c r="H47" s="52">
        <v>0</v>
      </c>
      <c r="I47" s="52">
        <v>0</v>
      </c>
    </row>
    <row r="48" spans="1:9" ht="25.95" customHeight="1" x14ac:dyDescent="0.25">
      <c r="A48" s="284" t="s">
        <v>255</v>
      </c>
      <c r="B48" s="285"/>
      <c r="C48" s="285"/>
      <c r="D48" s="285"/>
      <c r="E48" s="285"/>
      <c r="F48" s="286"/>
      <c r="G48" s="17">
        <v>39</v>
      </c>
      <c r="H48" s="53">
        <f>H44+H45+H46+H47</f>
        <v>120266262</v>
      </c>
      <c r="I48" s="53">
        <f>I44+I45+I46+I47</f>
        <v>75665552</v>
      </c>
    </row>
    <row r="49" spans="1:9" ht="24.6" customHeight="1" x14ac:dyDescent="0.25">
      <c r="A49" s="275" t="s">
        <v>387</v>
      </c>
      <c r="B49" s="276"/>
      <c r="C49" s="276"/>
      <c r="D49" s="276"/>
      <c r="E49" s="276"/>
      <c r="F49" s="277"/>
      <c r="G49" s="22">
        <v>40</v>
      </c>
      <c r="H49" s="52">
        <v>-17183706</v>
      </c>
      <c r="I49" s="52">
        <v>-1249745</v>
      </c>
    </row>
    <row r="50" spans="1:9" ht="12.75" customHeight="1" x14ac:dyDescent="0.25">
      <c r="A50" s="275" t="s">
        <v>256</v>
      </c>
      <c r="B50" s="276"/>
      <c r="C50" s="276"/>
      <c r="D50" s="276"/>
      <c r="E50" s="276"/>
      <c r="F50" s="277"/>
      <c r="G50" s="22">
        <v>41</v>
      </c>
      <c r="H50" s="52">
        <v>0</v>
      </c>
      <c r="I50" s="52">
        <v>0</v>
      </c>
    </row>
    <row r="51" spans="1:9" ht="12.75" customHeight="1" x14ac:dyDescent="0.25">
      <c r="A51" s="275" t="s">
        <v>257</v>
      </c>
      <c r="B51" s="276"/>
      <c r="C51" s="276"/>
      <c r="D51" s="276"/>
      <c r="E51" s="276"/>
      <c r="F51" s="277"/>
      <c r="G51" s="22">
        <v>42</v>
      </c>
      <c r="H51" s="52">
        <v>0</v>
      </c>
      <c r="I51" s="52">
        <v>0</v>
      </c>
    </row>
    <row r="52" spans="1:9" ht="26.4" customHeight="1" x14ac:dyDescent="0.25">
      <c r="A52" s="275" t="s">
        <v>258</v>
      </c>
      <c r="B52" s="276"/>
      <c r="C52" s="276"/>
      <c r="D52" s="276"/>
      <c r="E52" s="276"/>
      <c r="F52" s="277"/>
      <c r="G52" s="22">
        <v>43</v>
      </c>
      <c r="H52" s="52">
        <v>0</v>
      </c>
      <c r="I52" s="52">
        <v>0</v>
      </c>
    </row>
    <row r="53" spans="1:9" ht="12.75" customHeight="1" x14ac:dyDescent="0.25">
      <c r="A53" s="275" t="s">
        <v>259</v>
      </c>
      <c r="B53" s="276"/>
      <c r="C53" s="276"/>
      <c r="D53" s="276"/>
      <c r="E53" s="276"/>
      <c r="F53" s="277"/>
      <c r="G53" s="22">
        <v>44</v>
      </c>
      <c r="H53" s="52">
        <v>-302068</v>
      </c>
      <c r="I53" s="52">
        <v>-685899</v>
      </c>
    </row>
    <row r="54" spans="1:9" ht="27.6" customHeight="1" x14ac:dyDescent="0.25">
      <c r="A54" s="284" t="s">
        <v>260</v>
      </c>
      <c r="B54" s="285"/>
      <c r="C54" s="285"/>
      <c r="D54" s="285"/>
      <c r="E54" s="285"/>
      <c r="F54" s="286"/>
      <c r="G54" s="17">
        <v>45</v>
      </c>
      <c r="H54" s="53">
        <f>H49+H50+H51+H52+H53</f>
        <v>-17485774</v>
      </c>
      <c r="I54" s="53">
        <f>I49+I50+I51+I52+I53</f>
        <v>-1935644</v>
      </c>
    </row>
    <row r="55" spans="1:9" ht="27.6" customHeight="1" x14ac:dyDescent="0.25">
      <c r="A55" s="305" t="s">
        <v>261</v>
      </c>
      <c r="B55" s="306"/>
      <c r="C55" s="306"/>
      <c r="D55" s="306"/>
      <c r="E55" s="306"/>
      <c r="F55" s="307"/>
      <c r="G55" s="17">
        <v>46</v>
      </c>
      <c r="H55" s="53">
        <f>H48+H54</f>
        <v>102780488</v>
      </c>
      <c r="I55" s="53">
        <f>I48+I54</f>
        <v>73729908</v>
      </c>
    </row>
    <row r="56" spans="1:9" x14ac:dyDescent="0.25">
      <c r="A56" s="211" t="s">
        <v>262</v>
      </c>
      <c r="B56" s="212"/>
      <c r="C56" s="212"/>
      <c r="D56" s="212"/>
      <c r="E56" s="212"/>
      <c r="F56" s="213"/>
      <c r="G56" s="22">
        <v>47</v>
      </c>
      <c r="H56" s="52">
        <v>0</v>
      </c>
      <c r="I56" s="52">
        <v>0</v>
      </c>
    </row>
    <row r="57" spans="1:9" ht="27" customHeight="1" x14ac:dyDescent="0.25">
      <c r="A57" s="305" t="s">
        <v>263</v>
      </c>
      <c r="B57" s="306"/>
      <c r="C57" s="306"/>
      <c r="D57" s="306"/>
      <c r="E57" s="306"/>
      <c r="F57" s="307"/>
      <c r="G57" s="17">
        <v>48</v>
      </c>
      <c r="H57" s="53">
        <f>H27+H42+H55+H56</f>
        <v>-104240963</v>
      </c>
      <c r="I57" s="53">
        <f>I27+I42+I55+I56</f>
        <v>5402336</v>
      </c>
    </row>
    <row r="58" spans="1:9" ht="15.6" customHeight="1" x14ac:dyDescent="0.25">
      <c r="A58" s="308" t="s">
        <v>264</v>
      </c>
      <c r="B58" s="309"/>
      <c r="C58" s="309"/>
      <c r="D58" s="309"/>
      <c r="E58" s="309"/>
      <c r="F58" s="310"/>
      <c r="G58" s="22">
        <v>49</v>
      </c>
      <c r="H58" s="52">
        <v>125502163</v>
      </c>
      <c r="I58" s="52">
        <v>21261200</v>
      </c>
    </row>
    <row r="59" spans="1:9" ht="28.95" customHeight="1" x14ac:dyDescent="0.25">
      <c r="A59" s="302" t="s">
        <v>265</v>
      </c>
      <c r="B59" s="303"/>
      <c r="C59" s="303"/>
      <c r="D59" s="303"/>
      <c r="E59" s="303"/>
      <c r="F59" s="304"/>
      <c r="G59" s="18">
        <v>50</v>
      </c>
      <c r="H59" s="54">
        <f>H57+H58</f>
        <v>21261200</v>
      </c>
      <c r="I59" s="54">
        <f>I57+I58</f>
        <v>26663536</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15748031496062992" right="0.15748031496062992" top="0.39370078740157483" bottom="0.39370078740157483"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25" zoomScaleNormal="100" zoomScaleSheetLayoutView="100" workbookViewId="0">
      <selection activeCell="H50" sqref="H50"/>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55" t="s">
        <v>266</v>
      </c>
      <c r="B1" s="274"/>
      <c r="C1" s="274"/>
      <c r="D1" s="274"/>
      <c r="E1" s="274"/>
      <c r="F1" s="274"/>
      <c r="G1" s="274"/>
      <c r="H1" s="274"/>
      <c r="I1" s="274"/>
    </row>
    <row r="2" spans="1:9" ht="12.75" customHeight="1" x14ac:dyDescent="0.25">
      <c r="A2" s="254" t="s">
        <v>409</v>
      </c>
      <c r="B2" s="220"/>
      <c r="C2" s="220"/>
      <c r="D2" s="220"/>
      <c r="E2" s="220"/>
      <c r="F2" s="220"/>
      <c r="G2" s="220"/>
      <c r="H2" s="220"/>
      <c r="I2" s="220"/>
    </row>
    <row r="3" spans="1:9" x14ac:dyDescent="0.25">
      <c r="A3" s="282" t="s">
        <v>361</v>
      </c>
      <c r="B3" s="316"/>
      <c r="C3" s="316"/>
      <c r="D3" s="316"/>
      <c r="E3" s="316"/>
      <c r="F3" s="316"/>
      <c r="G3" s="316"/>
      <c r="H3" s="316"/>
      <c r="I3" s="316"/>
    </row>
    <row r="4" spans="1:9" x14ac:dyDescent="0.25">
      <c r="A4" s="278" t="s">
        <v>410</v>
      </c>
      <c r="B4" s="224"/>
      <c r="C4" s="224"/>
      <c r="D4" s="224"/>
      <c r="E4" s="224"/>
      <c r="F4" s="224"/>
      <c r="G4" s="224"/>
      <c r="H4" s="224"/>
      <c r="I4" s="225"/>
    </row>
    <row r="5" spans="1:9" ht="22.8" thickBot="1" x14ac:dyDescent="0.3">
      <c r="A5" s="290" t="s">
        <v>2</v>
      </c>
      <c r="B5" s="291"/>
      <c r="C5" s="291"/>
      <c r="D5" s="291"/>
      <c r="E5" s="291"/>
      <c r="F5" s="292"/>
      <c r="G5" s="12" t="s">
        <v>115</v>
      </c>
      <c r="H5" s="46" t="s">
        <v>377</v>
      </c>
      <c r="I5" s="46" t="s">
        <v>353</v>
      </c>
    </row>
    <row r="6" spans="1:9" x14ac:dyDescent="0.25">
      <c r="A6" s="293">
        <v>1</v>
      </c>
      <c r="B6" s="294"/>
      <c r="C6" s="294"/>
      <c r="D6" s="294"/>
      <c r="E6" s="294"/>
      <c r="F6" s="295"/>
      <c r="G6" s="14">
        <v>2</v>
      </c>
      <c r="H6" s="20" t="s">
        <v>215</v>
      </c>
      <c r="I6" s="20" t="s">
        <v>216</v>
      </c>
    </row>
    <row r="7" spans="1:9" x14ac:dyDescent="0.25">
      <c r="A7" s="296" t="s">
        <v>217</v>
      </c>
      <c r="B7" s="312"/>
      <c r="C7" s="312"/>
      <c r="D7" s="312"/>
      <c r="E7" s="312"/>
      <c r="F7" s="312"/>
      <c r="G7" s="312"/>
      <c r="H7" s="312"/>
      <c r="I7" s="313"/>
    </row>
    <row r="8" spans="1:9" x14ac:dyDescent="0.25">
      <c r="A8" s="315" t="s">
        <v>267</v>
      </c>
      <c r="B8" s="315"/>
      <c r="C8" s="315"/>
      <c r="D8" s="315"/>
      <c r="E8" s="315"/>
      <c r="F8" s="315"/>
      <c r="G8" s="15">
        <v>1</v>
      </c>
      <c r="H8" s="51">
        <v>0</v>
      </c>
      <c r="I8" s="51">
        <v>0</v>
      </c>
    </row>
    <row r="9" spans="1:9" x14ac:dyDescent="0.25">
      <c r="A9" s="258" t="s">
        <v>268</v>
      </c>
      <c r="B9" s="258"/>
      <c r="C9" s="258"/>
      <c r="D9" s="258"/>
      <c r="E9" s="258"/>
      <c r="F9" s="258"/>
      <c r="G9" s="16">
        <v>2</v>
      </c>
      <c r="H9" s="52">
        <v>0</v>
      </c>
      <c r="I9" s="52">
        <v>0</v>
      </c>
    </row>
    <row r="10" spans="1:9" x14ac:dyDescent="0.25">
      <c r="A10" s="258" t="s">
        <v>269</v>
      </c>
      <c r="B10" s="258"/>
      <c r="C10" s="258"/>
      <c r="D10" s="258"/>
      <c r="E10" s="258"/>
      <c r="F10" s="258"/>
      <c r="G10" s="16">
        <v>3</v>
      </c>
      <c r="H10" s="52">
        <v>0</v>
      </c>
      <c r="I10" s="52">
        <v>0</v>
      </c>
    </row>
    <row r="11" spans="1:9" x14ac:dyDescent="0.25">
      <c r="A11" s="258" t="s">
        <v>270</v>
      </c>
      <c r="B11" s="258"/>
      <c r="C11" s="258"/>
      <c r="D11" s="258"/>
      <c r="E11" s="258"/>
      <c r="F11" s="258"/>
      <c r="G11" s="16">
        <v>4</v>
      </c>
      <c r="H11" s="52">
        <v>0</v>
      </c>
      <c r="I11" s="52">
        <v>0</v>
      </c>
    </row>
    <row r="12" spans="1:9" x14ac:dyDescent="0.25">
      <c r="A12" s="258" t="s">
        <v>271</v>
      </c>
      <c r="B12" s="258"/>
      <c r="C12" s="258"/>
      <c r="D12" s="258"/>
      <c r="E12" s="258"/>
      <c r="F12" s="258"/>
      <c r="G12" s="16">
        <v>5</v>
      </c>
      <c r="H12" s="52">
        <v>0</v>
      </c>
      <c r="I12" s="52">
        <v>0</v>
      </c>
    </row>
    <row r="13" spans="1:9" x14ac:dyDescent="0.25">
      <c r="A13" s="258" t="s">
        <v>272</v>
      </c>
      <c r="B13" s="258"/>
      <c r="C13" s="258"/>
      <c r="D13" s="258"/>
      <c r="E13" s="258"/>
      <c r="F13" s="258"/>
      <c r="G13" s="16">
        <v>6</v>
      </c>
      <c r="H13" s="52">
        <v>0</v>
      </c>
      <c r="I13" s="52">
        <v>0</v>
      </c>
    </row>
    <row r="14" spans="1:9" x14ac:dyDescent="0.25">
      <c r="A14" s="258" t="s">
        <v>273</v>
      </c>
      <c r="B14" s="258"/>
      <c r="C14" s="258"/>
      <c r="D14" s="258"/>
      <c r="E14" s="258"/>
      <c r="F14" s="258"/>
      <c r="G14" s="16">
        <v>7</v>
      </c>
      <c r="H14" s="52">
        <v>0</v>
      </c>
      <c r="I14" s="52">
        <v>0</v>
      </c>
    </row>
    <row r="15" spans="1:9" x14ac:dyDescent="0.25">
      <c r="A15" s="258" t="s">
        <v>274</v>
      </c>
      <c r="B15" s="258"/>
      <c r="C15" s="258"/>
      <c r="D15" s="258"/>
      <c r="E15" s="258"/>
      <c r="F15" s="258"/>
      <c r="G15" s="16">
        <v>8</v>
      </c>
      <c r="H15" s="52">
        <v>0</v>
      </c>
      <c r="I15" s="52">
        <v>0</v>
      </c>
    </row>
    <row r="16" spans="1:9" x14ac:dyDescent="0.25">
      <c r="A16" s="268" t="s">
        <v>275</v>
      </c>
      <c r="B16" s="268"/>
      <c r="C16" s="268"/>
      <c r="D16" s="268"/>
      <c r="E16" s="268"/>
      <c r="F16" s="268"/>
      <c r="G16" s="17">
        <v>9</v>
      </c>
      <c r="H16" s="53">
        <f>SUM(H8:H15)</f>
        <v>0</v>
      </c>
      <c r="I16" s="53">
        <f>SUM(I8:I15)</f>
        <v>0</v>
      </c>
    </row>
    <row r="17" spans="1:9" x14ac:dyDescent="0.25">
      <c r="A17" s="258" t="s">
        <v>276</v>
      </c>
      <c r="B17" s="258"/>
      <c r="C17" s="258"/>
      <c r="D17" s="258"/>
      <c r="E17" s="258"/>
      <c r="F17" s="258"/>
      <c r="G17" s="16">
        <v>10</v>
      </c>
      <c r="H17" s="52">
        <v>0</v>
      </c>
      <c r="I17" s="52">
        <v>0</v>
      </c>
    </row>
    <row r="18" spans="1:9" x14ac:dyDescent="0.25">
      <c r="A18" s="258" t="s">
        <v>277</v>
      </c>
      <c r="B18" s="258"/>
      <c r="C18" s="258"/>
      <c r="D18" s="258"/>
      <c r="E18" s="258"/>
      <c r="F18" s="258"/>
      <c r="G18" s="16">
        <v>11</v>
      </c>
      <c r="H18" s="52">
        <v>0</v>
      </c>
      <c r="I18" s="52">
        <v>0</v>
      </c>
    </row>
    <row r="19" spans="1:9" ht="25.95" customHeight="1" x14ac:dyDescent="0.25">
      <c r="A19" s="314" t="s">
        <v>278</v>
      </c>
      <c r="B19" s="314"/>
      <c r="C19" s="314"/>
      <c r="D19" s="314"/>
      <c r="E19" s="314"/>
      <c r="F19" s="314"/>
      <c r="G19" s="18">
        <v>12</v>
      </c>
      <c r="H19" s="54">
        <f>H16+H17+H18</f>
        <v>0</v>
      </c>
      <c r="I19" s="54">
        <f>I16+I17+I18</f>
        <v>0</v>
      </c>
    </row>
    <row r="20" spans="1:9" x14ac:dyDescent="0.25">
      <c r="A20" s="296" t="s">
        <v>235</v>
      </c>
      <c r="B20" s="312"/>
      <c r="C20" s="312"/>
      <c r="D20" s="312"/>
      <c r="E20" s="312"/>
      <c r="F20" s="312"/>
      <c r="G20" s="312"/>
      <c r="H20" s="312"/>
      <c r="I20" s="313"/>
    </row>
    <row r="21" spans="1:9" ht="26.4" customHeight="1" x14ac:dyDescent="0.25">
      <c r="A21" s="315" t="s">
        <v>279</v>
      </c>
      <c r="B21" s="315"/>
      <c r="C21" s="315"/>
      <c r="D21" s="315"/>
      <c r="E21" s="315"/>
      <c r="F21" s="315"/>
      <c r="G21" s="15">
        <v>13</v>
      </c>
      <c r="H21" s="51">
        <v>0</v>
      </c>
      <c r="I21" s="51">
        <v>0</v>
      </c>
    </row>
    <row r="22" spans="1:9" x14ac:dyDescent="0.25">
      <c r="A22" s="258" t="s">
        <v>280</v>
      </c>
      <c r="B22" s="258"/>
      <c r="C22" s="258"/>
      <c r="D22" s="258"/>
      <c r="E22" s="258"/>
      <c r="F22" s="258"/>
      <c r="G22" s="16">
        <v>14</v>
      </c>
      <c r="H22" s="52">
        <v>0</v>
      </c>
      <c r="I22" s="52">
        <v>0</v>
      </c>
    </row>
    <row r="23" spans="1:9" x14ac:dyDescent="0.25">
      <c r="A23" s="258" t="s">
        <v>281</v>
      </c>
      <c r="B23" s="258"/>
      <c r="C23" s="258"/>
      <c r="D23" s="258"/>
      <c r="E23" s="258"/>
      <c r="F23" s="258"/>
      <c r="G23" s="16">
        <v>15</v>
      </c>
      <c r="H23" s="52">
        <v>0</v>
      </c>
      <c r="I23" s="52">
        <v>0</v>
      </c>
    </row>
    <row r="24" spans="1:9" x14ac:dyDescent="0.25">
      <c r="A24" s="258" t="s">
        <v>282</v>
      </c>
      <c r="B24" s="258"/>
      <c r="C24" s="258"/>
      <c r="D24" s="258"/>
      <c r="E24" s="258"/>
      <c r="F24" s="258"/>
      <c r="G24" s="16">
        <v>16</v>
      </c>
      <c r="H24" s="52">
        <v>0</v>
      </c>
      <c r="I24" s="52">
        <v>0</v>
      </c>
    </row>
    <row r="25" spans="1:9" x14ac:dyDescent="0.25">
      <c r="A25" s="258" t="s">
        <v>283</v>
      </c>
      <c r="B25" s="258"/>
      <c r="C25" s="258"/>
      <c r="D25" s="258"/>
      <c r="E25" s="258"/>
      <c r="F25" s="258"/>
      <c r="G25" s="16">
        <v>17</v>
      </c>
      <c r="H25" s="52">
        <v>0</v>
      </c>
      <c r="I25" s="52">
        <v>0</v>
      </c>
    </row>
    <row r="26" spans="1:9" x14ac:dyDescent="0.25">
      <c r="A26" s="258" t="s">
        <v>284</v>
      </c>
      <c r="B26" s="258"/>
      <c r="C26" s="258"/>
      <c r="D26" s="258"/>
      <c r="E26" s="258"/>
      <c r="F26" s="258"/>
      <c r="G26" s="16">
        <v>18</v>
      </c>
      <c r="H26" s="52">
        <v>0</v>
      </c>
      <c r="I26" s="52">
        <v>0</v>
      </c>
    </row>
    <row r="27" spans="1:9" ht="25.2" customHeight="1" x14ac:dyDescent="0.25">
      <c r="A27" s="268" t="s">
        <v>285</v>
      </c>
      <c r="B27" s="268"/>
      <c r="C27" s="268"/>
      <c r="D27" s="268"/>
      <c r="E27" s="268"/>
      <c r="F27" s="268"/>
      <c r="G27" s="17">
        <v>19</v>
      </c>
      <c r="H27" s="53">
        <f>SUM(H21:H26)</f>
        <v>0</v>
      </c>
      <c r="I27" s="53">
        <f>SUM(I21:I26)</f>
        <v>0</v>
      </c>
    </row>
    <row r="28" spans="1:9" ht="21" customHeight="1" x14ac:dyDescent="0.25">
      <c r="A28" s="258" t="s">
        <v>286</v>
      </c>
      <c r="B28" s="258"/>
      <c r="C28" s="258"/>
      <c r="D28" s="258"/>
      <c r="E28" s="258"/>
      <c r="F28" s="258"/>
      <c r="G28" s="16">
        <v>20</v>
      </c>
      <c r="H28" s="52">
        <v>0</v>
      </c>
      <c r="I28" s="52">
        <v>0</v>
      </c>
    </row>
    <row r="29" spans="1:9" x14ac:dyDescent="0.25">
      <c r="A29" s="258" t="s">
        <v>287</v>
      </c>
      <c r="B29" s="258"/>
      <c r="C29" s="258"/>
      <c r="D29" s="258"/>
      <c r="E29" s="258"/>
      <c r="F29" s="258"/>
      <c r="G29" s="16">
        <v>21</v>
      </c>
      <c r="H29" s="52">
        <v>0</v>
      </c>
      <c r="I29" s="52">
        <v>0</v>
      </c>
    </row>
    <row r="30" spans="1:9" x14ac:dyDescent="0.25">
      <c r="A30" s="258" t="s">
        <v>288</v>
      </c>
      <c r="B30" s="258"/>
      <c r="C30" s="258"/>
      <c r="D30" s="258"/>
      <c r="E30" s="258"/>
      <c r="F30" s="258"/>
      <c r="G30" s="16">
        <v>22</v>
      </c>
      <c r="H30" s="52">
        <v>0</v>
      </c>
      <c r="I30" s="52">
        <v>0</v>
      </c>
    </row>
    <row r="31" spans="1:9" x14ac:dyDescent="0.25">
      <c r="A31" s="258" t="s">
        <v>289</v>
      </c>
      <c r="B31" s="258"/>
      <c r="C31" s="258"/>
      <c r="D31" s="258"/>
      <c r="E31" s="258"/>
      <c r="F31" s="258"/>
      <c r="G31" s="16">
        <v>23</v>
      </c>
      <c r="H31" s="52">
        <v>0</v>
      </c>
      <c r="I31" s="52">
        <v>0</v>
      </c>
    </row>
    <row r="32" spans="1:9" x14ac:dyDescent="0.25">
      <c r="A32" s="258" t="s">
        <v>290</v>
      </c>
      <c r="B32" s="258"/>
      <c r="C32" s="258"/>
      <c r="D32" s="258"/>
      <c r="E32" s="258"/>
      <c r="F32" s="258"/>
      <c r="G32" s="16">
        <v>24</v>
      </c>
      <c r="H32" s="52">
        <v>0</v>
      </c>
      <c r="I32" s="52">
        <v>0</v>
      </c>
    </row>
    <row r="33" spans="1:9" ht="28.95" customHeight="1" x14ac:dyDescent="0.25">
      <c r="A33" s="268" t="s">
        <v>291</v>
      </c>
      <c r="B33" s="268"/>
      <c r="C33" s="268"/>
      <c r="D33" s="268"/>
      <c r="E33" s="268"/>
      <c r="F33" s="268"/>
      <c r="G33" s="17">
        <v>25</v>
      </c>
      <c r="H33" s="53">
        <f>SUM(H28:H32)</f>
        <v>0</v>
      </c>
      <c r="I33" s="53">
        <f>SUM(I28:I32)</f>
        <v>0</v>
      </c>
    </row>
    <row r="34" spans="1:9" ht="26.4" customHeight="1" x14ac:dyDescent="0.25">
      <c r="A34" s="314" t="s">
        <v>292</v>
      </c>
      <c r="B34" s="314"/>
      <c r="C34" s="314"/>
      <c r="D34" s="314"/>
      <c r="E34" s="314"/>
      <c r="F34" s="314"/>
      <c r="G34" s="18">
        <v>26</v>
      </c>
      <c r="H34" s="54">
        <f>H27+H33</f>
        <v>0</v>
      </c>
      <c r="I34" s="54">
        <f>I27+I33</f>
        <v>0</v>
      </c>
    </row>
    <row r="35" spans="1:9" x14ac:dyDescent="0.25">
      <c r="A35" s="296" t="s">
        <v>250</v>
      </c>
      <c r="B35" s="312"/>
      <c r="C35" s="312"/>
      <c r="D35" s="312"/>
      <c r="E35" s="312"/>
      <c r="F35" s="312"/>
      <c r="G35" s="312">
        <v>0</v>
      </c>
      <c r="H35" s="312"/>
      <c r="I35" s="313"/>
    </row>
    <row r="36" spans="1:9" x14ac:dyDescent="0.25">
      <c r="A36" s="311" t="s">
        <v>293</v>
      </c>
      <c r="B36" s="311"/>
      <c r="C36" s="311"/>
      <c r="D36" s="311"/>
      <c r="E36" s="311"/>
      <c r="F36" s="311"/>
      <c r="G36" s="15">
        <v>27</v>
      </c>
      <c r="H36" s="51">
        <v>0</v>
      </c>
      <c r="I36" s="51">
        <v>0</v>
      </c>
    </row>
    <row r="37" spans="1:9" ht="21.6" customHeight="1" x14ac:dyDescent="0.25">
      <c r="A37" s="205" t="s">
        <v>294</v>
      </c>
      <c r="B37" s="205"/>
      <c r="C37" s="205"/>
      <c r="D37" s="205"/>
      <c r="E37" s="205"/>
      <c r="F37" s="205"/>
      <c r="G37" s="16">
        <v>28</v>
      </c>
      <c r="H37" s="52">
        <v>0</v>
      </c>
      <c r="I37" s="52">
        <v>0</v>
      </c>
    </row>
    <row r="38" spans="1:9" x14ac:dyDescent="0.25">
      <c r="A38" s="205" t="s">
        <v>295</v>
      </c>
      <c r="B38" s="205"/>
      <c r="C38" s="205"/>
      <c r="D38" s="205"/>
      <c r="E38" s="205"/>
      <c r="F38" s="205"/>
      <c r="G38" s="16">
        <v>29</v>
      </c>
      <c r="H38" s="52">
        <v>0</v>
      </c>
      <c r="I38" s="52">
        <v>0</v>
      </c>
    </row>
    <row r="39" spans="1:9" x14ac:dyDescent="0.25">
      <c r="A39" s="205" t="s">
        <v>296</v>
      </c>
      <c r="B39" s="205"/>
      <c r="C39" s="205"/>
      <c r="D39" s="205"/>
      <c r="E39" s="205"/>
      <c r="F39" s="205"/>
      <c r="G39" s="16">
        <v>30</v>
      </c>
      <c r="H39" s="52">
        <v>0</v>
      </c>
      <c r="I39" s="52">
        <v>0</v>
      </c>
    </row>
    <row r="40" spans="1:9" ht="26.4" customHeight="1" x14ac:dyDescent="0.25">
      <c r="A40" s="268" t="s">
        <v>297</v>
      </c>
      <c r="B40" s="268"/>
      <c r="C40" s="268"/>
      <c r="D40" s="268"/>
      <c r="E40" s="268"/>
      <c r="F40" s="268"/>
      <c r="G40" s="17">
        <v>31</v>
      </c>
      <c r="H40" s="53">
        <f>H39+H38+H37+H36</f>
        <v>0</v>
      </c>
      <c r="I40" s="53">
        <f>I39+I38+I37+I36</f>
        <v>0</v>
      </c>
    </row>
    <row r="41" spans="1:9" ht="22.95" customHeight="1" x14ac:dyDescent="0.25">
      <c r="A41" s="205" t="s">
        <v>298</v>
      </c>
      <c r="B41" s="205"/>
      <c r="C41" s="205"/>
      <c r="D41" s="205"/>
      <c r="E41" s="205"/>
      <c r="F41" s="205"/>
      <c r="G41" s="16">
        <v>32</v>
      </c>
      <c r="H41" s="52">
        <v>0</v>
      </c>
      <c r="I41" s="52">
        <v>0</v>
      </c>
    </row>
    <row r="42" spans="1:9" x14ac:dyDescent="0.25">
      <c r="A42" s="205" t="s">
        <v>299</v>
      </c>
      <c r="B42" s="205"/>
      <c r="C42" s="205"/>
      <c r="D42" s="205"/>
      <c r="E42" s="205"/>
      <c r="F42" s="205"/>
      <c r="G42" s="16">
        <v>33</v>
      </c>
      <c r="H42" s="52">
        <v>0</v>
      </c>
      <c r="I42" s="52">
        <v>0</v>
      </c>
    </row>
    <row r="43" spans="1:9" x14ac:dyDescent="0.25">
      <c r="A43" s="205" t="s">
        <v>300</v>
      </c>
      <c r="B43" s="205"/>
      <c r="C43" s="205"/>
      <c r="D43" s="205"/>
      <c r="E43" s="205"/>
      <c r="F43" s="205"/>
      <c r="G43" s="16">
        <v>34</v>
      </c>
      <c r="H43" s="52">
        <v>0</v>
      </c>
      <c r="I43" s="52">
        <v>0</v>
      </c>
    </row>
    <row r="44" spans="1:9" ht="25.2" customHeight="1" x14ac:dyDescent="0.25">
      <c r="A44" s="205" t="s">
        <v>301</v>
      </c>
      <c r="B44" s="205"/>
      <c r="C44" s="205"/>
      <c r="D44" s="205"/>
      <c r="E44" s="205"/>
      <c r="F44" s="205"/>
      <c r="G44" s="16">
        <v>35</v>
      </c>
      <c r="H44" s="52">
        <v>0</v>
      </c>
      <c r="I44" s="52">
        <v>0</v>
      </c>
    </row>
    <row r="45" spans="1:9" x14ac:dyDescent="0.25">
      <c r="A45" s="205" t="s">
        <v>302</v>
      </c>
      <c r="B45" s="205"/>
      <c r="C45" s="205"/>
      <c r="D45" s="205"/>
      <c r="E45" s="205"/>
      <c r="F45" s="205"/>
      <c r="G45" s="16">
        <v>36</v>
      </c>
      <c r="H45" s="52">
        <v>0</v>
      </c>
      <c r="I45" s="52">
        <v>0</v>
      </c>
    </row>
    <row r="46" spans="1:9" ht="25.2" customHeight="1" x14ac:dyDescent="0.25">
      <c r="A46" s="268" t="s">
        <v>303</v>
      </c>
      <c r="B46" s="268"/>
      <c r="C46" s="268"/>
      <c r="D46" s="268"/>
      <c r="E46" s="268"/>
      <c r="F46" s="268"/>
      <c r="G46" s="17">
        <v>37</v>
      </c>
      <c r="H46" s="53">
        <f>H45+H44+H43+H42+H41</f>
        <v>0</v>
      </c>
      <c r="I46" s="53">
        <f>I45+I44+I43+I42+I41</f>
        <v>0</v>
      </c>
    </row>
    <row r="47" spans="1:9" ht="28.2" customHeight="1" x14ac:dyDescent="0.25">
      <c r="A47" s="260" t="s">
        <v>304</v>
      </c>
      <c r="B47" s="260"/>
      <c r="C47" s="260"/>
      <c r="D47" s="260"/>
      <c r="E47" s="260"/>
      <c r="F47" s="260"/>
      <c r="G47" s="17">
        <v>38</v>
      </c>
      <c r="H47" s="53">
        <f>H46+H40</f>
        <v>0</v>
      </c>
      <c r="I47" s="53">
        <f>I46+I40</f>
        <v>0</v>
      </c>
    </row>
    <row r="48" spans="1:9" x14ac:dyDescent="0.25">
      <c r="A48" s="258" t="s">
        <v>305</v>
      </c>
      <c r="B48" s="258"/>
      <c r="C48" s="258"/>
      <c r="D48" s="258"/>
      <c r="E48" s="258"/>
      <c r="F48" s="258"/>
      <c r="G48" s="16">
        <v>39</v>
      </c>
      <c r="H48" s="52">
        <v>0</v>
      </c>
      <c r="I48" s="52">
        <v>0</v>
      </c>
    </row>
    <row r="49" spans="1:9" ht="24.6" customHeight="1" x14ac:dyDescent="0.25">
      <c r="A49" s="260" t="s">
        <v>306</v>
      </c>
      <c r="B49" s="260"/>
      <c r="C49" s="260"/>
      <c r="D49" s="260"/>
      <c r="E49" s="260"/>
      <c r="F49" s="260"/>
      <c r="G49" s="17">
        <v>40</v>
      </c>
      <c r="H49" s="53">
        <f>H19+H34+H47+H48</f>
        <v>0</v>
      </c>
      <c r="I49" s="53">
        <f>I19+I34+I47+I48</f>
        <v>0</v>
      </c>
    </row>
    <row r="50" spans="1:9" x14ac:dyDescent="0.25">
      <c r="A50" s="318" t="s">
        <v>264</v>
      </c>
      <c r="B50" s="318"/>
      <c r="C50" s="318"/>
      <c r="D50" s="318"/>
      <c r="E50" s="318"/>
      <c r="F50" s="318"/>
      <c r="G50" s="16">
        <v>41</v>
      </c>
      <c r="H50" s="52">
        <v>0</v>
      </c>
      <c r="I50" s="52">
        <v>0</v>
      </c>
    </row>
    <row r="51" spans="1:9" ht="28.95" customHeight="1" x14ac:dyDescent="0.25">
      <c r="A51" s="317" t="s">
        <v>307</v>
      </c>
      <c r="B51" s="317"/>
      <c r="C51" s="317"/>
      <c r="D51" s="317"/>
      <c r="E51" s="317"/>
      <c r="F51" s="317"/>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61"/>
  <sheetViews>
    <sheetView view="pageBreakPreview" topLeftCell="A31" zoomScale="80" zoomScaleNormal="100" zoomScaleSheetLayoutView="80" workbookViewId="0">
      <selection activeCell="S49" sqref="S49"/>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19" t="s">
        <v>308</v>
      </c>
      <c r="B1" s="320"/>
      <c r="C1" s="320"/>
      <c r="D1" s="320"/>
      <c r="E1" s="320"/>
      <c r="F1" s="320"/>
      <c r="G1" s="320"/>
      <c r="H1" s="320"/>
      <c r="I1" s="320"/>
      <c r="J1" s="320"/>
      <c r="K1" s="68"/>
    </row>
    <row r="2" spans="1:23" ht="15.6" x14ac:dyDescent="0.25">
      <c r="A2" s="3"/>
      <c r="B2" s="4"/>
      <c r="C2" s="321" t="s">
        <v>309</v>
      </c>
      <c r="D2" s="321"/>
      <c r="E2" s="5">
        <v>43831</v>
      </c>
      <c r="F2" s="6" t="s">
        <v>0</v>
      </c>
      <c r="G2" s="5">
        <v>44196</v>
      </c>
      <c r="H2" s="70"/>
      <c r="I2" s="70"/>
      <c r="J2" s="70"/>
      <c r="K2" s="71"/>
      <c r="V2" s="72" t="s">
        <v>361</v>
      </c>
    </row>
    <row r="3" spans="1:23" ht="13.5" customHeight="1" thickBot="1" x14ac:dyDescent="0.3">
      <c r="A3" s="324" t="s">
        <v>310</v>
      </c>
      <c r="B3" s="325"/>
      <c r="C3" s="325"/>
      <c r="D3" s="325"/>
      <c r="E3" s="325"/>
      <c r="F3" s="325"/>
      <c r="G3" s="328" t="s">
        <v>3</v>
      </c>
      <c r="H3" s="330" t="s">
        <v>311</v>
      </c>
      <c r="I3" s="330"/>
      <c r="J3" s="330"/>
      <c r="K3" s="330"/>
      <c r="L3" s="330"/>
      <c r="M3" s="330"/>
      <c r="N3" s="330"/>
      <c r="O3" s="330"/>
      <c r="P3" s="330"/>
      <c r="Q3" s="330"/>
      <c r="R3" s="330"/>
      <c r="S3" s="330"/>
      <c r="T3" s="330"/>
      <c r="U3" s="330"/>
      <c r="V3" s="330" t="s">
        <v>312</v>
      </c>
      <c r="W3" s="332" t="s">
        <v>313</v>
      </c>
    </row>
    <row r="4" spans="1:23" ht="51.6" thickBot="1" x14ac:dyDescent="0.3">
      <c r="A4" s="326"/>
      <c r="B4" s="327"/>
      <c r="C4" s="327"/>
      <c r="D4" s="327"/>
      <c r="E4" s="327"/>
      <c r="F4" s="327"/>
      <c r="G4" s="329"/>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31"/>
      <c r="W4" s="333"/>
    </row>
    <row r="5" spans="1:23" ht="20.399999999999999" x14ac:dyDescent="0.25">
      <c r="A5" s="334">
        <v>1</v>
      </c>
      <c r="B5" s="335"/>
      <c r="C5" s="335"/>
      <c r="D5" s="335"/>
      <c r="E5" s="335"/>
      <c r="F5" s="335"/>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36" t="s">
        <v>328</v>
      </c>
      <c r="B6" s="336"/>
      <c r="C6" s="336"/>
      <c r="D6" s="336"/>
      <c r="E6" s="336"/>
      <c r="F6" s="336"/>
      <c r="G6" s="336"/>
      <c r="H6" s="336"/>
      <c r="I6" s="336"/>
      <c r="J6" s="336"/>
      <c r="K6" s="336"/>
      <c r="L6" s="336"/>
      <c r="M6" s="336"/>
      <c r="N6" s="337"/>
      <c r="O6" s="337"/>
      <c r="P6" s="337"/>
      <c r="Q6" s="337"/>
      <c r="R6" s="337"/>
      <c r="S6" s="337"/>
      <c r="T6" s="337"/>
      <c r="U6" s="337"/>
      <c r="V6" s="337"/>
      <c r="W6" s="338"/>
    </row>
    <row r="7" spans="1:23" x14ac:dyDescent="0.25">
      <c r="A7" s="339" t="s">
        <v>378</v>
      </c>
      <c r="B7" s="339"/>
      <c r="C7" s="339"/>
      <c r="D7" s="339"/>
      <c r="E7" s="339"/>
      <c r="F7" s="339"/>
      <c r="G7" s="8">
        <v>1</v>
      </c>
      <c r="H7" s="77">
        <v>482507730</v>
      </c>
      <c r="I7" s="77">
        <v>234210922</v>
      </c>
      <c r="J7" s="77">
        <v>0</v>
      </c>
      <c r="K7" s="77">
        <v>0</v>
      </c>
      <c r="L7" s="77">
        <v>0</v>
      </c>
      <c r="M7" s="77">
        <v>0</v>
      </c>
      <c r="N7" s="77">
        <v>0</v>
      </c>
      <c r="O7" s="77">
        <v>0</v>
      </c>
      <c r="P7" s="77">
        <v>0</v>
      </c>
      <c r="Q7" s="77">
        <v>0</v>
      </c>
      <c r="R7" s="77">
        <v>0</v>
      </c>
      <c r="S7" s="77">
        <v>-114648124</v>
      </c>
      <c r="T7" s="77">
        <v>0</v>
      </c>
      <c r="U7" s="78">
        <f>H7+I7+J7+K7-L7+M7+N7+O7+P7+Q7+R7+S7+T7</f>
        <v>602070528</v>
      </c>
      <c r="V7" s="77">
        <v>0</v>
      </c>
      <c r="W7" s="78">
        <f>U7+V7</f>
        <v>602070528</v>
      </c>
    </row>
    <row r="8" spans="1:23" x14ac:dyDescent="0.25">
      <c r="A8" s="322" t="s">
        <v>329</v>
      </c>
      <c r="B8" s="322"/>
      <c r="C8" s="322"/>
      <c r="D8" s="322"/>
      <c r="E8" s="322"/>
      <c r="F8" s="322"/>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22" t="s">
        <v>330</v>
      </c>
      <c r="B9" s="322"/>
      <c r="C9" s="322"/>
      <c r="D9" s="322"/>
      <c r="E9" s="322"/>
      <c r="F9" s="322"/>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23" t="s">
        <v>379</v>
      </c>
      <c r="B10" s="323"/>
      <c r="C10" s="323"/>
      <c r="D10" s="323"/>
      <c r="E10" s="323"/>
      <c r="F10" s="323"/>
      <c r="G10" s="9">
        <v>4</v>
      </c>
      <c r="H10" s="79">
        <f>H7+H8+H9</f>
        <v>482507730</v>
      </c>
      <c r="I10" s="79">
        <f t="shared" ref="I10:W10" si="2">I7+I8+I9</f>
        <v>234210922</v>
      </c>
      <c r="J10" s="79">
        <f t="shared" si="2"/>
        <v>0</v>
      </c>
      <c r="K10" s="79">
        <f t="shared" si="2"/>
        <v>0</v>
      </c>
      <c r="L10" s="79">
        <f t="shared" si="2"/>
        <v>0</v>
      </c>
      <c r="M10" s="79">
        <f t="shared" si="2"/>
        <v>0</v>
      </c>
      <c r="N10" s="79">
        <f t="shared" si="2"/>
        <v>0</v>
      </c>
      <c r="O10" s="79">
        <f t="shared" si="2"/>
        <v>0</v>
      </c>
      <c r="P10" s="79">
        <f t="shared" si="2"/>
        <v>0</v>
      </c>
      <c r="Q10" s="79">
        <f t="shared" si="2"/>
        <v>0</v>
      </c>
      <c r="R10" s="79">
        <f t="shared" si="2"/>
        <v>0</v>
      </c>
      <c r="S10" s="79">
        <f t="shared" si="2"/>
        <v>-114648124</v>
      </c>
      <c r="T10" s="79">
        <f t="shared" si="2"/>
        <v>0</v>
      </c>
      <c r="U10" s="79">
        <f t="shared" si="2"/>
        <v>602070528</v>
      </c>
      <c r="V10" s="79">
        <f t="shared" si="2"/>
        <v>0</v>
      </c>
      <c r="W10" s="79">
        <f t="shared" si="2"/>
        <v>602070528</v>
      </c>
    </row>
    <row r="11" spans="1:23" x14ac:dyDescent="0.25">
      <c r="A11" s="322" t="s">
        <v>331</v>
      </c>
      <c r="B11" s="322"/>
      <c r="C11" s="322"/>
      <c r="D11" s="322"/>
      <c r="E11" s="322"/>
      <c r="F11" s="322"/>
      <c r="G11" s="8">
        <v>5</v>
      </c>
      <c r="H11" s="81">
        <v>0</v>
      </c>
      <c r="I11" s="81">
        <v>0</v>
      </c>
      <c r="J11" s="81">
        <v>0</v>
      </c>
      <c r="K11" s="81">
        <v>0</v>
      </c>
      <c r="L11" s="81">
        <v>0</v>
      </c>
      <c r="M11" s="81">
        <v>0</v>
      </c>
      <c r="N11" s="81">
        <v>0</v>
      </c>
      <c r="O11" s="81">
        <v>0</v>
      </c>
      <c r="P11" s="81">
        <v>0</v>
      </c>
      <c r="Q11" s="81">
        <v>0</v>
      </c>
      <c r="R11" s="81">
        <v>0</v>
      </c>
      <c r="S11" s="81">
        <v>0</v>
      </c>
      <c r="T11" s="77">
        <v>-4774369</v>
      </c>
      <c r="U11" s="78">
        <f>H11+I11+J11+K11-L11+M11+N11+O11+P11+Q11+R11+S11+T11</f>
        <v>-4774369</v>
      </c>
      <c r="V11" s="77">
        <v>0</v>
      </c>
      <c r="W11" s="78">
        <f t="shared" ref="W11:W28" si="3">U11+V11</f>
        <v>-4774369</v>
      </c>
    </row>
    <row r="12" spans="1:23" x14ac:dyDescent="0.25">
      <c r="A12" s="322" t="s">
        <v>332</v>
      </c>
      <c r="B12" s="322"/>
      <c r="C12" s="322"/>
      <c r="D12" s="322"/>
      <c r="E12" s="322"/>
      <c r="F12" s="322"/>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22" t="s">
        <v>333</v>
      </c>
      <c r="B13" s="322"/>
      <c r="C13" s="322"/>
      <c r="D13" s="322"/>
      <c r="E13" s="322"/>
      <c r="F13" s="322"/>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22" t="s">
        <v>334</v>
      </c>
      <c r="B14" s="322"/>
      <c r="C14" s="322"/>
      <c r="D14" s="322"/>
      <c r="E14" s="322"/>
      <c r="F14" s="322"/>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22" t="s">
        <v>335</v>
      </c>
      <c r="B15" s="322"/>
      <c r="C15" s="322"/>
      <c r="D15" s="322"/>
      <c r="E15" s="322"/>
      <c r="F15" s="322"/>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22" t="s">
        <v>336</v>
      </c>
      <c r="B16" s="322"/>
      <c r="C16" s="322"/>
      <c r="D16" s="322"/>
      <c r="E16" s="322"/>
      <c r="F16" s="322"/>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22" t="s">
        <v>337</v>
      </c>
      <c r="B17" s="322"/>
      <c r="C17" s="322"/>
      <c r="D17" s="322"/>
      <c r="E17" s="322"/>
      <c r="F17" s="322"/>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22" t="s">
        <v>338</v>
      </c>
      <c r="B18" s="322"/>
      <c r="C18" s="322"/>
      <c r="D18" s="322"/>
      <c r="E18" s="322"/>
      <c r="F18" s="322"/>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22" t="s">
        <v>339</v>
      </c>
      <c r="B19" s="322"/>
      <c r="C19" s="322"/>
      <c r="D19" s="322"/>
      <c r="E19" s="322"/>
      <c r="F19" s="322"/>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5">
      <c r="A20" s="322" t="s">
        <v>340</v>
      </c>
      <c r="B20" s="322"/>
      <c r="C20" s="322"/>
      <c r="D20" s="322"/>
      <c r="E20" s="322"/>
      <c r="F20" s="322"/>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22" t="s">
        <v>341</v>
      </c>
      <c r="B21" s="322"/>
      <c r="C21" s="322"/>
      <c r="D21" s="322"/>
      <c r="E21" s="322"/>
      <c r="F21" s="322"/>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22" t="s">
        <v>342</v>
      </c>
      <c r="B22" s="322"/>
      <c r="C22" s="322"/>
      <c r="D22" s="322"/>
      <c r="E22" s="322"/>
      <c r="F22" s="322"/>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22" t="s">
        <v>343</v>
      </c>
      <c r="B23" s="322"/>
      <c r="C23" s="322"/>
      <c r="D23" s="322"/>
      <c r="E23" s="322"/>
      <c r="F23" s="322"/>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22" t="s">
        <v>344</v>
      </c>
      <c r="B24" s="322"/>
      <c r="C24" s="322"/>
      <c r="D24" s="322"/>
      <c r="E24" s="322"/>
      <c r="F24" s="322"/>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22" t="s">
        <v>345</v>
      </c>
      <c r="B25" s="322"/>
      <c r="C25" s="322"/>
      <c r="D25" s="322"/>
      <c r="E25" s="322"/>
      <c r="F25" s="322"/>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5">
      <c r="A26" s="322" t="s">
        <v>346</v>
      </c>
      <c r="B26" s="322"/>
      <c r="C26" s="322"/>
      <c r="D26" s="322"/>
      <c r="E26" s="322"/>
      <c r="F26" s="322"/>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22" t="s">
        <v>347</v>
      </c>
      <c r="B27" s="322"/>
      <c r="C27" s="322"/>
      <c r="D27" s="322"/>
      <c r="E27" s="322"/>
      <c r="F27" s="322"/>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5">
      <c r="A28" s="322" t="s">
        <v>348</v>
      </c>
      <c r="B28" s="322"/>
      <c r="C28" s="322"/>
      <c r="D28" s="322"/>
      <c r="E28" s="322"/>
      <c r="F28" s="322"/>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40" t="s">
        <v>380</v>
      </c>
      <c r="B29" s="340"/>
      <c r="C29" s="340"/>
      <c r="D29" s="340"/>
      <c r="E29" s="340"/>
      <c r="F29" s="340"/>
      <c r="G29" s="10">
        <v>23</v>
      </c>
      <c r="H29" s="80">
        <f>SUM(H10:H28)</f>
        <v>482507730</v>
      </c>
      <c r="I29" s="80">
        <f t="shared" ref="I29:W29" si="5">SUM(I10:I28)</f>
        <v>234210922</v>
      </c>
      <c r="J29" s="80">
        <f t="shared" si="5"/>
        <v>0</v>
      </c>
      <c r="K29" s="80">
        <f t="shared" si="5"/>
        <v>0</v>
      </c>
      <c r="L29" s="80">
        <f t="shared" si="5"/>
        <v>0</v>
      </c>
      <c r="M29" s="80">
        <f t="shared" si="5"/>
        <v>0</v>
      </c>
      <c r="N29" s="80">
        <f t="shared" si="5"/>
        <v>0</v>
      </c>
      <c r="O29" s="80">
        <f t="shared" si="5"/>
        <v>0</v>
      </c>
      <c r="P29" s="80">
        <f t="shared" si="5"/>
        <v>0</v>
      </c>
      <c r="Q29" s="80">
        <f t="shared" si="5"/>
        <v>0</v>
      </c>
      <c r="R29" s="80">
        <f t="shared" si="5"/>
        <v>0</v>
      </c>
      <c r="S29" s="80">
        <f t="shared" si="5"/>
        <v>-114648124</v>
      </c>
      <c r="T29" s="80">
        <f t="shared" si="5"/>
        <v>-4774369</v>
      </c>
      <c r="U29" s="80">
        <f t="shared" si="5"/>
        <v>597296159</v>
      </c>
      <c r="V29" s="80">
        <f t="shared" si="5"/>
        <v>0</v>
      </c>
      <c r="W29" s="80">
        <f t="shared" si="5"/>
        <v>597296159</v>
      </c>
    </row>
    <row r="30" spans="1:23" x14ac:dyDescent="0.25">
      <c r="A30" s="341" t="s">
        <v>349</v>
      </c>
      <c r="B30" s="342"/>
      <c r="C30" s="342"/>
      <c r="D30" s="342"/>
      <c r="E30" s="342"/>
      <c r="F30" s="342"/>
      <c r="G30" s="342"/>
      <c r="H30" s="342"/>
      <c r="I30" s="342"/>
      <c r="J30" s="342"/>
      <c r="K30" s="342"/>
      <c r="L30" s="342"/>
      <c r="M30" s="342"/>
      <c r="N30" s="342"/>
      <c r="O30" s="342"/>
      <c r="P30" s="342"/>
      <c r="Q30" s="342"/>
      <c r="R30" s="342"/>
      <c r="S30" s="342"/>
      <c r="T30" s="342"/>
      <c r="U30" s="342"/>
      <c r="V30" s="342"/>
      <c r="W30" s="342"/>
    </row>
    <row r="31" spans="1:23" ht="36.75" customHeight="1" x14ac:dyDescent="0.25">
      <c r="A31" s="343" t="s">
        <v>350</v>
      </c>
      <c r="B31" s="343"/>
      <c r="C31" s="343"/>
      <c r="D31" s="343"/>
      <c r="E31" s="343"/>
      <c r="F31" s="343"/>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x14ac:dyDescent="0.25">
      <c r="A32" s="343" t="s">
        <v>351</v>
      </c>
      <c r="B32" s="343"/>
      <c r="C32" s="343"/>
      <c r="D32" s="343"/>
      <c r="E32" s="343"/>
      <c r="F32" s="343"/>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-4774369</v>
      </c>
      <c r="U32" s="79">
        <f t="shared" si="7"/>
        <v>-4774369</v>
      </c>
      <c r="V32" s="79">
        <f t="shared" si="7"/>
        <v>0</v>
      </c>
      <c r="W32" s="79">
        <f t="shared" si="7"/>
        <v>-4774369</v>
      </c>
    </row>
    <row r="33" spans="1:23" ht="30.75" customHeight="1" x14ac:dyDescent="0.25">
      <c r="A33" s="344" t="s">
        <v>352</v>
      </c>
      <c r="B33" s="344"/>
      <c r="C33" s="344"/>
      <c r="D33" s="344"/>
      <c r="E33" s="344"/>
      <c r="F33" s="344"/>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5">
      <c r="A34" s="341" t="s">
        <v>353</v>
      </c>
      <c r="B34" s="345"/>
      <c r="C34" s="345"/>
      <c r="D34" s="345"/>
      <c r="E34" s="345"/>
      <c r="F34" s="345"/>
      <c r="G34" s="345"/>
      <c r="H34" s="345"/>
      <c r="I34" s="345"/>
      <c r="J34" s="345"/>
      <c r="K34" s="345"/>
      <c r="L34" s="345"/>
      <c r="M34" s="345"/>
      <c r="N34" s="345"/>
      <c r="O34" s="345"/>
      <c r="P34" s="345"/>
      <c r="Q34" s="345"/>
      <c r="R34" s="345"/>
      <c r="S34" s="345"/>
      <c r="T34" s="345"/>
      <c r="U34" s="345"/>
      <c r="V34" s="345"/>
      <c r="W34" s="345"/>
    </row>
    <row r="35" spans="1:23" x14ac:dyDescent="0.25">
      <c r="A35" s="339" t="s">
        <v>381</v>
      </c>
      <c r="B35" s="339"/>
      <c r="C35" s="339"/>
      <c r="D35" s="339"/>
      <c r="E35" s="339"/>
      <c r="F35" s="339"/>
      <c r="G35" s="8">
        <v>27</v>
      </c>
      <c r="H35" s="134">
        <v>482507730</v>
      </c>
      <c r="I35" s="134">
        <v>234210922</v>
      </c>
      <c r="J35" s="134">
        <v>0</v>
      </c>
      <c r="K35" s="134">
        <v>0</v>
      </c>
      <c r="L35" s="134">
        <v>0</v>
      </c>
      <c r="M35" s="134">
        <v>0</v>
      </c>
      <c r="N35" s="134">
        <v>0</v>
      </c>
      <c r="O35" s="134">
        <v>0</v>
      </c>
      <c r="P35" s="134">
        <v>0</v>
      </c>
      <c r="Q35" s="134">
        <v>0</v>
      </c>
      <c r="R35" s="134">
        <v>0</v>
      </c>
      <c r="S35" s="134">
        <v>-119422493</v>
      </c>
      <c r="T35" s="134">
        <v>0</v>
      </c>
      <c r="U35" s="78">
        <f t="shared" ref="U35:U37" si="9">H35+I35+J35+K35-L35+M35+N35+O35+P35+Q35+R35+S35+T35</f>
        <v>597296159</v>
      </c>
      <c r="V35" s="77">
        <v>0</v>
      </c>
      <c r="W35" s="78">
        <f t="shared" ref="W35:W37" si="10">U35+V35</f>
        <v>597296159</v>
      </c>
    </row>
    <row r="36" spans="1:23" x14ac:dyDescent="0.25">
      <c r="A36" s="322" t="s">
        <v>329</v>
      </c>
      <c r="B36" s="322"/>
      <c r="C36" s="322"/>
      <c r="D36" s="322"/>
      <c r="E36" s="322"/>
      <c r="F36" s="322"/>
      <c r="G36" s="8">
        <v>28</v>
      </c>
      <c r="H36" s="135">
        <v>0</v>
      </c>
      <c r="I36" s="135">
        <v>0</v>
      </c>
      <c r="J36" s="135">
        <v>0</v>
      </c>
      <c r="K36" s="135">
        <v>0</v>
      </c>
      <c r="L36" s="135">
        <v>0</v>
      </c>
      <c r="M36" s="135">
        <v>0</v>
      </c>
      <c r="N36" s="135">
        <v>0</v>
      </c>
      <c r="O36" s="135">
        <v>0</v>
      </c>
      <c r="P36" s="135">
        <v>0</v>
      </c>
      <c r="Q36" s="135">
        <v>0</v>
      </c>
      <c r="R36" s="135">
        <v>0</v>
      </c>
      <c r="S36" s="135">
        <v>0</v>
      </c>
      <c r="T36" s="135">
        <v>0</v>
      </c>
      <c r="U36" s="78">
        <f t="shared" si="9"/>
        <v>0</v>
      </c>
      <c r="V36" s="77">
        <v>0</v>
      </c>
      <c r="W36" s="78">
        <f t="shared" si="10"/>
        <v>0</v>
      </c>
    </row>
    <row r="37" spans="1:23" x14ac:dyDescent="0.25">
      <c r="A37" s="322" t="s">
        <v>330</v>
      </c>
      <c r="B37" s="322"/>
      <c r="C37" s="322"/>
      <c r="D37" s="322"/>
      <c r="E37" s="322"/>
      <c r="F37" s="322"/>
      <c r="G37" s="8">
        <v>29</v>
      </c>
      <c r="H37" s="135">
        <v>0</v>
      </c>
      <c r="I37" s="135">
        <v>0</v>
      </c>
      <c r="J37" s="135">
        <v>0</v>
      </c>
      <c r="K37" s="135">
        <v>0</v>
      </c>
      <c r="L37" s="135">
        <v>0</v>
      </c>
      <c r="M37" s="135">
        <v>0</v>
      </c>
      <c r="N37" s="135">
        <v>0</v>
      </c>
      <c r="O37" s="135">
        <v>0</v>
      </c>
      <c r="P37" s="135">
        <v>0</v>
      </c>
      <c r="Q37" s="135">
        <v>0</v>
      </c>
      <c r="R37" s="135">
        <v>0</v>
      </c>
      <c r="S37" s="135">
        <v>0</v>
      </c>
      <c r="T37" s="135">
        <v>0</v>
      </c>
      <c r="U37" s="78">
        <f t="shared" si="9"/>
        <v>0</v>
      </c>
      <c r="V37" s="77">
        <v>0</v>
      </c>
      <c r="W37" s="78">
        <f t="shared" si="10"/>
        <v>0</v>
      </c>
    </row>
    <row r="38" spans="1:23" ht="25.5" customHeight="1" x14ac:dyDescent="0.25">
      <c r="A38" s="323" t="s">
        <v>382</v>
      </c>
      <c r="B38" s="323"/>
      <c r="C38" s="323"/>
      <c r="D38" s="323"/>
      <c r="E38" s="323"/>
      <c r="F38" s="323"/>
      <c r="G38" s="9">
        <v>30</v>
      </c>
      <c r="H38" s="79">
        <f>H35+H36+H37</f>
        <v>482507730</v>
      </c>
      <c r="I38" s="79">
        <f t="shared" ref="I38:W38" si="11">I35+I36+I37</f>
        <v>234210922</v>
      </c>
      <c r="J38" s="79">
        <f t="shared" si="11"/>
        <v>0</v>
      </c>
      <c r="K38" s="79">
        <f t="shared" si="11"/>
        <v>0</v>
      </c>
      <c r="L38" s="79">
        <f t="shared" si="11"/>
        <v>0</v>
      </c>
      <c r="M38" s="79">
        <f t="shared" si="11"/>
        <v>0</v>
      </c>
      <c r="N38" s="79">
        <f t="shared" si="11"/>
        <v>0</v>
      </c>
      <c r="O38" s="79">
        <f t="shared" si="11"/>
        <v>0</v>
      </c>
      <c r="P38" s="79">
        <f t="shared" si="11"/>
        <v>0</v>
      </c>
      <c r="Q38" s="79">
        <f t="shared" si="11"/>
        <v>0</v>
      </c>
      <c r="R38" s="79">
        <f t="shared" si="11"/>
        <v>0</v>
      </c>
      <c r="S38" s="79">
        <f t="shared" si="11"/>
        <v>-119422493</v>
      </c>
      <c r="T38" s="79">
        <f t="shared" si="11"/>
        <v>0</v>
      </c>
      <c r="U38" s="79">
        <f t="shared" si="11"/>
        <v>597296159</v>
      </c>
      <c r="V38" s="79">
        <f t="shared" si="11"/>
        <v>0</v>
      </c>
      <c r="W38" s="79">
        <f t="shared" si="11"/>
        <v>597296159</v>
      </c>
    </row>
    <row r="39" spans="1:23" x14ac:dyDescent="0.25">
      <c r="A39" s="322" t="s">
        <v>331</v>
      </c>
      <c r="B39" s="322"/>
      <c r="C39" s="322"/>
      <c r="D39" s="322"/>
      <c r="E39" s="322"/>
      <c r="F39" s="322"/>
      <c r="G39" s="8">
        <v>31</v>
      </c>
      <c r="H39" s="81">
        <v>0</v>
      </c>
      <c r="I39" s="81">
        <v>0</v>
      </c>
      <c r="J39" s="81">
        <v>0</v>
      </c>
      <c r="K39" s="81">
        <v>0</v>
      </c>
      <c r="L39" s="81">
        <v>0</v>
      </c>
      <c r="M39" s="81">
        <v>0</v>
      </c>
      <c r="N39" s="81">
        <v>0</v>
      </c>
      <c r="O39" s="81">
        <v>0</v>
      </c>
      <c r="P39" s="81">
        <v>0</v>
      </c>
      <c r="Q39" s="81">
        <v>0</v>
      </c>
      <c r="R39" s="81">
        <v>0</v>
      </c>
      <c r="S39" s="81">
        <v>0</v>
      </c>
      <c r="T39" s="77">
        <v>-107483113</v>
      </c>
      <c r="U39" s="78">
        <f t="shared" ref="U39:U56" si="12">H39+I39+J39+K39-L39+M39+N39+O39+P39+Q39+R39+S39+T39</f>
        <v>-107483113</v>
      </c>
      <c r="V39" s="77">
        <v>0</v>
      </c>
      <c r="W39" s="78">
        <f t="shared" ref="W39:W56" si="13">U39+V39</f>
        <v>-107483113</v>
      </c>
    </row>
    <row r="40" spans="1:23" x14ac:dyDescent="0.25">
      <c r="A40" s="322" t="s">
        <v>332</v>
      </c>
      <c r="B40" s="322"/>
      <c r="C40" s="322"/>
      <c r="D40" s="322"/>
      <c r="E40" s="322"/>
      <c r="F40" s="322"/>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22" t="s">
        <v>354</v>
      </c>
      <c r="B41" s="322"/>
      <c r="C41" s="322"/>
      <c r="D41" s="322"/>
      <c r="E41" s="322"/>
      <c r="F41" s="322"/>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22" t="s">
        <v>334</v>
      </c>
      <c r="B42" s="322"/>
      <c r="C42" s="322"/>
      <c r="D42" s="322"/>
      <c r="E42" s="322"/>
      <c r="F42" s="322"/>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22" t="s">
        <v>335</v>
      </c>
      <c r="B43" s="322"/>
      <c r="C43" s="322"/>
      <c r="D43" s="322"/>
      <c r="E43" s="322"/>
      <c r="F43" s="322"/>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22" t="s">
        <v>336</v>
      </c>
      <c r="B44" s="322"/>
      <c r="C44" s="322"/>
      <c r="D44" s="322"/>
      <c r="E44" s="322"/>
      <c r="F44" s="322"/>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22" t="s">
        <v>355</v>
      </c>
      <c r="B45" s="322"/>
      <c r="C45" s="322"/>
      <c r="D45" s="322"/>
      <c r="E45" s="322"/>
      <c r="F45" s="322"/>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22" t="s">
        <v>338</v>
      </c>
      <c r="B46" s="322"/>
      <c r="C46" s="322"/>
      <c r="D46" s="322"/>
      <c r="E46" s="322"/>
      <c r="F46" s="322"/>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22" t="s">
        <v>339</v>
      </c>
      <c r="B47" s="322"/>
      <c r="C47" s="322"/>
      <c r="D47" s="322"/>
      <c r="E47" s="322"/>
      <c r="F47" s="322"/>
      <c r="G47" s="8">
        <v>39</v>
      </c>
      <c r="H47" s="137">
        <v>0</v>
      </c>
      <c r="I47" s="137">
        <v>0</v>
      </c>
      <c r="J47" s="137">
        <v>0</v>
      </c>
      <c r="K47" s="137">
        <v>0</v>
      </c>
      <c r="L47" s="137">
        <v>0</v>
      </c>
      <c r="M47" s="137">
        <v>0</v>
      </c>
      <c r="N47" s="137">
        <v>0</v>
      </c>
      <c r="O47" s="137">
        <v>0</v>
      </c>
      <c r="P47" s="137">
        <v>0</v>
      </c>
      <c r="Q47" s="137">
        <v>0</v>
      </c>
      <c r="R47" s="137">
        <v>0</v>
      </c>
      <c r="S47" s="137">
        <v>0</v>
      </c>
      <c r="T47" s="137">
        <v>0</v>
      </c>
      <c r="U47" s="78">
        <f t="shared" si="12"/>
        <v>0</v>
      </c>
      <c r="V47" s="77">
        <v>0</v>
      </c>
      <c r="W47" s="78">
        <f t="shared" si="13"/>
        <v>0</v>
      </c>
    </row>
    <row r="48" spans="1:23" x14ac:dyDescent="0.25">
      <c r="A48" s="322" t="s">
        <v>340</v>
      </c>
      <c r="B48" s="322"/>
      <c r="C48" s="322"/>
      <c r="D48" s="322"/>
      <c r="E48" s="322"/>
      <c r="F48" s="322"/>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22" t="s">
        <v>356</v>
      </c>
      <c r="B49" s="322"/>
      <c r="C49" s="322"/>
      <c r="D49" s="322"/>
      <c r="E49" s="322"/>
      <c r="F49" s="322"/>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22" t="s">
        <v>342</v>
      </c>
      <c r="B50" s="322"/>
      <c r="C50" s="322"/>
      <c r="D50" s="322"/>
      <c r="E50" s="322"/>
      <c r="F50" s="322"/>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22" t="s">
        <v>357</v>
      </c>
      <c r="B51" s="322"/>
      <c r="C51" s="322"/>
      <c r="D51" s="322"/>
      <c r="E51" s="322"/>
      <c r="F51" s="322"/>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22" t="s">
        <v>344</v>
      </c>
      <c r="B52" s="322"/>
      <c r="C52" s="322"/>
      <c r="D52" s="322"/>
      <c r="E52" s="322"/>
      <c r="F52" s="322"/>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22" t="s">
        <v>345</v>
      </c>
      <c r="B53" s="322"/>
      <c r="C53" s="322"/>
      <c r="D53" s="322"/>
      <c r="E53" s="322"/>
      <c r="F53" s="322"/>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5">
      <c r="A54" s="322" t="s">
        <v>346</v>
      </c>
      <c r="B54" s="322"/>
      <c r="C54" s="322"/>
      <c r="D54" s="322"/>
      <c r="E54" s="322"/>
      <c r="F54" s="322"/>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22" t="s">
        <v>347</v>
      </c>
      <c r="B55" s="322"/>
      <c r="C55" s="322"/>
      <c r="D55" s="322"/>
      <c r="E55" s="322"/>
      <c r="F55" s="322"/>
      <c r="G55" s="8">
        <v>47</v>
      </c>
      <c r="H55" s="136">
        <v>0</v>
      </c>
      <c r="I55" s="136">
        <v>0</v>
      </c>
      <c r="J55" s="136">
        <v>0</v>
      </c>
      <c r="K55" s="136">
        <v>0</v>
      </c>
      <c r="L55" s="136">
        <v>0</v>
      </c>
      <c r="M55" s="136">
        <v>0</v>
      </c>
      <c r="N55" s="136">
        <v>0</v>
      </c>
      <c r="O55" s="136">
        <v>0</v>
      </c>
      <c r="P55" s="136">
        <v>0</v>
      </c>
      <c r="Q55" s="136">
        <v>0</v>
      </c>
      <c r="R55" s="136">
        <v>0</v>
      </c>
      <c r="S55" s="136">
        <v>0</v>
      </c>
      <c r="T55" s="136">
        <v>0</v>
      </c>
      <c r="U55" s="78">
        <f t="shared" si="12"/>
        <v>0</v>
      </c>
      <c r="V55" s="77">
        <v>0</v>
      </c>
      <c r="W55" s="78">
        <f t="shared" si="13"/>
        <v>0</v>
      </c>
    </row>
    <row r="56" spans="1:23" x14ac:dyDescent="0.25">
      <c r="A56" s="322" t="s">
        <v>348</v>
      </c>
      <c r="B56" s="322"/>
      <c r="C56" s="322"/>
      <c r="D56" s="322"/>
      <c r="E56" s="322"/>
      <c r="F56" s="322"/>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40" t="s">
        <v>383</v>
      </c>
      <c r="B57" s="340"/>
      <c r="C57" s="340"/>
      <c r="D57" s="340"/>
      <c r="E57" s="340"/>
      <c r="F57" s="340"/>
      <c r="G57" s="10">
        <v>49</v>
      </c>
      <c r="H57" s="80">
        <f>SUM(H38:H56)</f>
        <v>482507730</v>
      </c>
      <c r="I57" s="80">
        <f t="shared" ref="I57:W57" si="14">SUM(I38:I56)</f>
        <v>234210922</v>
      </c>
      <c r="J57" s="80">
        <f t="shared" si="14"/>
        <v>0</v>
      </c>
      <c r="K57" s="80">
        <f t="shared" si="14"/>
        <v>0</v>
      </c>
      <c r="L57" s="80">
        <f t="shared" si="14"/>
        <v>0</v>
      </c>
      <c r="M57" s="80">
        <f t="shared" si="14"/>
        <v>0</v>
      </c>
      <c r="N57" s="80">
        <f t="shared" si="14"/>
        <v>0</v>
      </c>
      <c r="O57" s="80">
        <f t="shared" si="14"/>
        <v>0</v>
      </c>
      <c r="P57" s="80">
        <f t="shared" si="14"/>
        <v>0</v>
      </c>
      <c r="Q57" s="80">
        <f t="shared" si="14"/>
        <v>0</v>
      </c>
      <c r="R57" s="80">
        <f t="shared" si="14"/>
        <v>0</v>
      </c>
      <c r="S57" s="80">
        <f t="shared" si="14"/>
        <v>-119422493</v>
      </c>
      <c r="T57" s="80">
        <f t="shared" si="14"/>
        <v>-107483113</v>
      </c>
      <c r="U57" s="80">
        <f t="shared" si="14"/>
        <v>489813046</v>
      </c>
      <c r="V57" s="80">
        <f t="shared" si="14"/>
        <v>0</v>
      </c>
      <c r="W57" s="80">
        <f t="shared" si="14"/>
        <v>489813046</v>
      </c>
    </row>
    <row r="58" spans="1:23" x14ac:dyDescent="0.25">
      <c r="A58" s="341" t="s">
        <v>349</v>
      </c>
      <c r="B58" s="342"/>
      <c r="C58" s="342"/>
      <c r="D58" s="342"/>
      <c r="E58" s="342"/>
      <c r="F58" s="342"/>
      <c r="G58" s="342"/>
      <c r="H58" s="342"/>
      <c r="I58" s="342"/>
      <c r="J58" s="342"/>
      <c r="K58" s="342"/>
      <c r="L58" s="342"/>
      <c r="M58" s="342"/>
      <c r="N58" s="342"/>
      <c r="O58" s="342"/>
      <c r="P58" s="342"/>
      <c r="Q58" s="342"/>
      <c r="R58" s="342"/>
      <c r="S58" s="342"/>
      <c r="T58" s="342"/>
      <c r="U58" s="342"/>
      <c r="V58" s="342"/>
      <c r="W58" s="342"/>
    </row>
    <row r="59" spans="1:23" ht="31.5" customHeight="1" x14ac:dyDescent="0.25">
      <c r="A59" s="343" t="s">
        <v>358</v>
      </c>
      <c r="B59" s="343"/>
      <c r="C59" s="343"/>
      <c r="D59" s="343"/>
      <c r="E59" s="343"/>
      <c r="F59" s="343"/>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5">
      <c r="A60" s="343" t="s">
        <v>359</v>
      </c>
      <c r="B60" s="343"/>
      <c r="C60" s="343"/>
      <c r="D60" s="343"/>
      <c r="E60" s="343"/>
      <c r="F60" s="343"/>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-107483113</v>
      </c>
      <c r="U60" s="79">
        <f t="shared" si="16"/>
        <v>-107483113</v>
      </c>
      <c r="V60" s="79">
        <f t="shared" si="16"/>
        <v>0</v>
      </c>
      <c r="W60" s="79">
        <f t="shared" si="16"/>
        <v>-107483113</v>
      </c>
    </row>
    <row r="61" spans="1:23" ht="29.25" customHeight="1" x14ac:dyDescent="0.25">
      <c r="A61" s="344" t="s">
        <v>360</v>
      </c>
      <c r="B61" s="344"/>
      <c r="C61" s="344"/>
      <c r="D61" s="344"/>
      <c r="E61" s="344"/>
      <c r="F61" s="344"/>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35433070866141736" right="0.35433070866141736" top="0.39370078740157483" bottom="0.39370078740157483" header="0.51181102362204722" footer="0.51181102362204722"/>
  <pageSetup paperSize="9" scale="48"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8"/>
  <sheetViews>
    <sheetView zoomScale="90" zoomScaleNormal="90" workbookViewId="0">
      <selection sqref="A1:S30"/>
    </sheetView>
  </sheetViews>
  <sheetFormatPr defaultRowHeight="13.2" x14ac:dyDescent="0.25"/>
  <cols>
    <col min="2" max="2" width="10.44140625" customWidth="1"/>
    <col min="4" max="4" width="8.88671875" customWidth="1"/>
    <col min="5" max="5" width="8.6640625" style="131" customWidth="1"/>
    <col min="6" max="6" width="7.109375" style="131" customWidth="1"/>
    <col min="8" max="8" width="10.6640625" customWidth="1"/>
    <col min="9" max="9" width="18.44140625" customWidth="1"/>
    <col min="10" max="10" width="9" customWidth="1"/>
    <col min="11" max="11" width="6.44140625" style="131" customWidth="1"/>
    <col min="12" max="12" width="8.6640625" style="131" customWidth="1"/>
    <col min="13" max="13" width="4.109375" style="131" customWidth="1"/>
    <col min="14" max="14" width="18" style="131" customWidth="1"/>
    <col min="15" max="15" width="21.88671875" customWidth="1"/>
    <col min="16" max="16" width="32.33203125" customWidth="1"/>
  </cols>
  <sheetData>
    <row r="1" spans="1:19" ht="12.75" customHeight="1" x14ac:dyDescent="0.25">
      <c r="A1" s="346" t="s">
        <v>451</v>
      </c>
      <c r="B1" s="346"/>
      <c r="C1" s="346"/>
      <c r="D1" s="346"/>
      <c r="E1" s="346"/>
      <c r="F1" s="346"/>
      <c r="G1" s="346"/>
      <c r="H1" s="346"/>
      <c r="I1" s="346"/>
      <c r="J1" s="346"/>
      <c r="K1" s="346"/>
      <c r="L1" s="346"/>
      <c r="M1" s="346"/>
      <c r="N1" s="346"/>
      <c r="O1" s="346"/>
      <c r="P1" s="346"/>
      <c r="Q1" s="346"/>
      <c r="R1" s="346"/>
      <c r="S1" s="346"/>
    </row>
    <row r="2" spans="1:19" x14ac:dyDescent="0.25">
      <c r="A2" s="346"/>
      <c r="B2" s="346"/>
      <c r="C2" s="346"/>
      <c r="D2" s="346"/>
      <c r="E2" s="346"/>
      <c r="F2" s="346"/>
      <c r="G2" s="346"/>
      <c r="H2" s="346"/>
      <c r="I2" s="346"/>
      <c r="J2" s="346"/>
      <c r="K2" s="346"/>
      <c r="L2" s="346"/>
      <c r="M2" s="346"/>
      <c r="N2" s="346"/>
      <c r="O2" s="346"/>
      <c r="P2" s="346"/>
      <c r="Q2" s="346"/>
      <c r="R2" s="346"/>
      <c r="S2" s="346"/>
    </row>
    <row r="3" spans="1:19" x14ac:dyDescent="0.25">
      <c r="A3" s="346"/>
      <c r="B3" s="346"/>
      <c r="C3" s="346"/>
      <c r="D3" s="346"/>
      <c r="E3" s="346"/>
      <c r="F3" s="346"/>
      <c r="G3" s="346"/>
      <c r="H3" s="346"/>
      <c r="I3" s="346"/>
      <c r="J3" s="346"/>
      <c r="K3" s="346"/>
      <c r="L3" s="346"/>
      <c r="M3" s="346"/>
      <c r="N3" s="346"/>
      <c r="O3" s="346"/>
      <c r="P3" s="346"/>
      <c r="Q3" s="346"/>
      <c r="R3" s="346"/>
      <c r="S3" s="346"/>
    </row>
    <row r="4" spans="1:19" x14ac:dyDescent="0.25">
      <c r="A4" s="346"/>
      <c r="B4" s="346"/>
      <c r="C4" s="346"/>
      <c r="D4" s="346"/>
      <c r="E4" s="346"/>
      <c r="F4" s="346"/>
      <c r="G4" s="346"/>
      <c r="H4" s="346"/>
      <c r="I4" s="346"/>
      <c r="J4" s="346"/>
      <c r="K4" s="346"/>
      <c r="L4" s="346"/>
      <c r="M4" s="346"/>
      <c r="N4" s="346"/>
      <c r="O4" s="346"/>
      <c r="P4" s="346"/>
      <c r="Q4" s="346"/>
      <c r="R4" s="346"/>
      <c r="S4" s="346"/>
    </row>
    <row r="5" spans="1:19" x14ac:dyDescent="0.25">
      <c r="A5" s="346"/>
      <c r="B5" s="346"/>
      <c r="C5" s="346"/>
      <c r="D5" s="346"/>
      <c r="E5" s="346"/>
      <c r="F5" s="346"/>
      <c r="G5" s="346"/>
      <c r="H5" s="346"/>
      <c r="I5" s="346"/>
      <c r="J5" s="346"/>
      <c r="K5" s="346"/>
      <c r="L5" s="346"/>
      <c r="M5" s="346"/>
      <c r="N5" s="346"/>
      <c r="O5" s="346"/>
      <c r="P5" s="346"/>
      <c r="Q5" s="346"/>
      <c r="R5" s="346"/>
      <c r="S5" s="346"/>
    </row>
    <row r="6" spans="1:19" x14ac:dyDescent="0.25">
      <c r="A6" s="346"/>
      <c r="B6" s="346"/>
      <c r="C6" s="346"/>
      <c r="D6" s="346"/>
      <c r="E6" s="346"/>
      <c r="F6" s="346"/>
      <c r="G6" s="346"/>
      <c r="H6" s="346"/>
      <c r="I6" s="346"/>
      <c r="J6" s="346"/>
      <c r="K6" s="346"/>
      <c r="L6" s="346"/>
      <c r="M6" s="346"/>
      <c r="N6" s="346"/>
      <c r="O6" s="346"/>
      <c r="P6" s="346"/>
      <c r="Q6" s="346"/>
      <c r="R6" s="346"/>
      <c r="S6" s="346"/>
    </row>
    <row r="7" spans="1:19" x14ac:dyDescent="0.25">
      <c r="A7" s="346"/>
      <c r="B7" s="346"/>
      <c r="C7" s="346"/>
      <c r="D7" s="346"/>
      <c r="E7" s="346"/>
      <c r="F7" s="346"/>
      <c r="G7" s="346"/>
      <c r="H7" s="346"/>
      <c r="I7" s="346"/>
      <c r="J7" s="346"/>
      <c r="K7" s="346"/>
      <c r="L7" s="346"/>
      <c r="M7" s="346"/>
      <c r="N7" s="346"/>
      <c r="O7" s="346"/>
      <c r="P7" s="346"/>
      <c r="Q7" s="346"/>
      <c r="R7" s="346"/>
      <c r="S7" s="346"/>
    </row>
    <row r="8" spans="1:19" x14ac:dyDescent="0.25">
      <c r="A8" s="346"/>
      <c r="B8" s="346"/>
      <c r="C8" s="346"/>
      <c r="D8" s="346"/>
      <c r="E8" s="346"/>
      <c r="F8" s="346"/>
      <c r="G8" s="346"/>
      <c r="H8" s="346"/>
      <c r="I8" s="346"/>
      <c r="J8" s="346"/>
      <c r="K8" s="346"/>
      <c r="L8" s="346"/>
      <c r="M8" s="346"/>
      <c r="N8" s="346"/>
      <c r="O8" s="346"/>
      <c r="P8" s="346"/>
      <c r="Q8" s="346"/>
      <c r="R8" s="346"/>
      <c r="S8" s="346"/>
    </row>
    <row r="9" spans="1:19" x14ac:dyDescent="0.25">
      <c r="A9" s="346"/>
      <c r="B9" s="346"/>
      <c r="C9" s="346"/>
      <c r="D9" s="346"/>
      <c r="E9" s="346"/>
      <c r="F9" s="346"/>
      <c r="G9" s="346"/>
      <c r="H9" s="346"/>
      <c r="I9" s="346"/>
      <c r="J9" s="346"/>
      <c r="K9" s="346"/>
      <c r="L9" s="346"/>
      <c r="M9" s="346"/>
      <c r="N9" s="346"/>
      <c r="O9" s="346"/>
      <c r="P9" s="346"/>
      <c r="Q9" s="346"/>
      <c r="R9" s="346"/>
      <c r="S9" s="346"/>
    </row>
    <row r="10" spans="1:19" x14ac:dyDescent="0.25">
      <c r="A10" s="346"/>
      <c r="B10" s="346"/>
      <c r="C10" s="346"/>
      <c r="D10" s="346"/>
      <c r="E10" s="346"/>
      <c r="F10" s="346"/>
      <c r="G10" s="346"/>
      <c r="H10" s="346"/>
      <c r="I10" s="346"/>
      <c r="J10" s="346"/>
      <c r="K10" s="346"/>
      <c r="L10" s="346"/>
      <c r="M10" s="346"/>
      <c r="N10" s="346"/>
      <c r="O10" s="346"/>
      <c r="P10" s="346"/>
      <c r="Q10" s="346"/>
      <c r="R10" s="346"/>
      <c r="S10" s="346"/>
    </row>
    <row r="11" spans="1:19" x14ac:dyDescent="0.25">
      <c r="A11" s="346"/>
      <c r="B11" s="346"/>
      <c r="C11" s="346"/>
      <c r="D11" s="346"/>
      <c r="E11" s="346"/>
      <c r="F11" s="346"/>
      <c r="G11" s="346"/>
      <c r="H11" s="346"/>
      <c r="I11" s="346"/>
      <c r="J11" s="346"/>
      <c r="K11" s="346"/>
      <c r="L11" s="346"/>
      <c r="M11" s="346"/>
      <c r="N11" s="346"/>
      <c r="O11" s="346"/>
      <c r="P11" s="346"/>
      <c r="Q11" s="346"/>
      <c r="R11" s="346"/>
      <c r="S11" s="346"/>
    </row>
    <row r="12" spans="1:19" x14ac:dyDescent="0.25">
      <c r="A12" s="346"/>
      <c r="B12" s="346"/>
      <c r="C12" s="346"/>
      <c r="D12" s="346"/>
      <c r="E12" s="346"/>
      <c r="F12" s="346"/>
      <c r="G12" s="346"/>
      <c r="H12" s="346"/>
      <c r="I12" s="346"/>
      <c r="J12" s="346"/>
      <c r="K12" s="346"/>
      <c r="L12" s="346"/>
      <c r="M12" s="346"/>
      <c r="N12" s="346"/>
      <c r="O12" s="346"/>
      <c r="P12" s="346"/>
      <c r="Q12" s="346"/>
      <c r="R12" s="346"/>
      <c r="S12" s="346"/>
    </row>
    <row r="13" spans="1:19" x14ac:dyDescent="0.25">
      <c r="A13" s="346"/>
      <c r="B13" s="346"/>
      <c r="C13" s="346"/>
      <c r="D13" s="346"/>
      <c r="E13" s="346"/>
      <c r="F13" s="346"/>
      <c r="G13" s="346"/>
      <c r="H13" s="346"/>
      <c r="I13" s="346"/>
      <c r="J13" s="346"/>
      <c r="K13" s="346"/>
      <c r="L13" s="346"/>
      <c r="M13" s="346"/>
      <c r="N13" s="346"/>
      <c r="O13" s="346"/>
      <c r="P13" s="346"/>
      <c r="Q13" s="346"/>
      <c r="R13" s="346"/>
      <c r="S13" s="346"/>
    </row>
    <row r="14" spans="1:19" x14ac:dyDescent="0.25">
      <c r="A14" s="346"/>
      <c r="B14" s="346"/>
      <c r="C14" s="346"/>
      <c r="D14" s="346"/>
      <c r="E14" s="346"/>
      <c r="F14" s="346"/>
      <c r="G14" s="346"/>
      <c r="H14" s="346"/>
      <c r="I14" s="346"/>
      <c r="J14" s="346"/>
      <c r="K14" s="346"/>
      <c r="L14" s="346"/>
      <c r="M14" s="346"/>
      <c r="N14" s="346"/>
      <c r="O14" s="346"/>
      <c r="P14" s="346"/>
      <c r="Q14" s="346"/>
      <c r="R14" s="346"/>
      <c r="S14" s="346"/>
    </row>
    <row r="15" spans="1:19" x14ac:dyDescent="0.25">
      <c r="A15" s="346"/>
      <c r="B15" s="346"/>
      <c r="C15" s="346"/>
      <c r="D15" s="346"/>
      <c r="E15" s="346"/>
      <c r="F15" s="346"/>
      <c r="G15" s="346"/>
      <c r="H15" s="346"/>
      <c r="I15" s="346"/>
      <c r="J15" s="346"/>
      <c r="K15" s="346"/>
      <c r="L15" s="346"/>
      <c r="M15" s="346"/>
      <c r="N15" s="346"/>
      <c r="O15" s="346"/>
      <c r="P15" s="346"/>
      <c r="Q15" s="346"/>
      <c r="R15" s="346"/>
      <c r="S15" s="346"/>
    </row>
    <row r="16" spans="1:19" x14ac:dyDescent="0.25">
      <c r="A16" s="346"/>
      <c r="B16" s="346"/>
      <c r="C16" s="346"/>
      <c r="D16" s="346"/>
      <c r="E16" s="346"/>
      <c r="F16" s="346"/>
      <c r="G16" s="346"/>
      <c r="H16" s="346"/>
      <c r="I16" s="346"/>
      <c r="J16" s="346"/>
      <c r="K16" s="346"/>
      <c r="L16" s="346"/>
      <c r="M16" s="346"/>
      <c r="N16" s="346"/>
      <c r="O16" s="346"/>
      <c r="P16" s="346"/>
      <c r="Q16" s="346"/>
      <c r="R16" s="346"/>
      <c r="S16" s="346"/>
    </row>
    <row r="17" spans="1:19" x14ac:dyDescent="0.25">
      <c r="A17" s="346"/>
      <c r="B17" s="346"/>
      <c r="C17" s="346"/>
      <c r="D17" s="346"/>
      <c r="E17" s="346"/>
      <c r="F17" s="346"/>
      <c r="G17" s="346"/>
      <c r="H17" s="346"/>
      <c r="I17" s="346"/>
      <c r="J17" s="346"/>
      <c r="K17" s="346"/>
      <c r="L17" s="346"/>
      <c r="M17" s="346"/>
      <c r="N17" s="346"/>
      <c r="O17" s="346"/>
      <c r="P17" s="346"/>
      <c r="Q17" s="346"/>
      <c r="R17" s="346"/>
      <c r="S17" s="346"/>
    </row>
    <row r="18" spans="1:19" x14ac:dyDescent="0.25">
      <c r="A18" s="346"/>
      <c r="B18" s="346"/>
      <c r="C18" s="346"/>
      <c r="D18" s="346"/>
      <c r="E18" s="346"/>
      <c r="F18" s="346"/>
      <c r="G18" s="346"/>
      <c r="H18" s="346"/>
      <c r="I18" s="346"/>
      <c r="J18" s="346"/>
      <c r="K18" s="346"/>
      <c r="L18" s="346"/>
      <c r="M18" s="346"/>
      <c r="N18" s="346"/>
      <c r="O18" s="346"/>
      <c r="P18" s="346"/>
      <c r="Q18" s="346"/>
      <c r="R18" s="346"/>
      <c r="S18" s="346"/>
    </row>
    <row r="19" spans="1:19" x14ac:dyDescent="0.25">
      <c r="A19" s="346"/>
      <c r="B19" s="346"/>
      <c r="C19" s="346"/>
      <c r="D19" s="346"/>
      <c r="E19" s="346"/>
      <c r="F19" s="346"/>
      <c r="G19" s="346"/>
      <c r="H19" s="346"/>
      <c r="I19" s="346"/>
      <c r="J19" s="346"/>
      <c r="K19" s="346"/>
      <c r="L19" s="346"/>
      <c r="M19" s="346"/>
      <c r="N19" s="346"/>
      <c r="O19" s="346"/>
      <c r="P19" s="346"/>
      <c r="Q19" s="346"/>
      <c r="R19" s="346"/>
      <c r="S19" s="346"/>
    </row>
    <row r="20" spans="1:19" x14ac:dyDescent="0.25">
      <c r="A20" s="346"/>
      <c r="B20" s="346"/>
      <c r="C20" s="346"/>
      <c r="D20" s="346"/>
      <c r="E20" s="346"/>
      <c r="F20" s="346"/>
      <c r="G20" s="346"/>
      <c r="H20" s="346"/>
      <c r="I20" s="346"/>
      <c r="J20" s="346"/>
      <c r="K20" s="346"/>
      <c r="L20" s="346"/>
      <c r="M20" s="346"/>
      <c r="N20" s="346"/>
      <c r="O20" s="346"/>
      <c r="P20" s="346"/>
      <c r="Q20" s="346"/>
      <c r="R20" s="346"/>
      <c r="S20" s="346"/>
    </row>
    <row r="21" spans="1:19" x14ac:dyDescent="0.25">
      <c r="A21" s="346"/>
      <c r="B21" s="346"/>
      <c r="C21" s="346"/>
      <c r="D21" s="346"/>
      <c r="E21" s="346"/>
      <c r="F21" s="346"/>
      <c r="G21" s="346"/>
      <c r="H21" s="346"/>
      <c r="I21" s="346"/>
      <c r="J21" s="346"/>
      <c r="K21" s="346"/>
      <c r="L21" s="346"/>
      <c r="M21" s="346"/>
      <c r="N21" s="346"/>
      <c r="O21" s="346"/>
      <c r="P21" s="346"/>
      <c r="Q21" s="346"/>
      <c r="R21" s="346"/>
      <c r="S21" s="346"/>
    </row>
    <row r="22" spans="1:19" x14ac:dyDescent="0.25">
      <c r="A22" s="346"/>
      <c r="B22" s="346"/>
      <c r="C22" s="346"/>
      <c r="D22" s="346"/>
      <c r="E22" s="346"/>
      <c r="F22" s="346"/>
      <c r="G22" s="346"/>
      <c r="H22" s="346"/>
      <c r="I22" s="346"/>
      <c r="J22" s="346"/>
      <c r="K22" s="346"/>
      <c r="L22" s="346"/>
      <c r="M22" s="346"/>
      <c r="N22" s="346"/>
      <c r="O22" s="346"/>
      <c r="P22" s="346"/>
      <c r="Q22" s="346"/>
      <c r="R22" s="346"/>
      <c r="S22" s="346"/>
    </row>
    <row r="23" spans="1:19" x14ac:dyDescent="0.25">
      <c r="A23" s="346"/>
      <c r="B23" s="346"/>
      <c r="C23" s="346"/>
      <c r="D23" s="346"/>
      <c r="E23" s="346"/>
      <c r="F23" s="346"/>
      <c r="G23" s="346"/>
      <c r="H23" s="346"/>
      <c r="I23" s="346"/>
      <c r="J23" s="346"/>
      <c r="K23" s="346"/>
      <c r="L23" s="346"/>
      <c r="M23" s="346"/>
      <c r="N23" s="346"/>
      <c r="O23" s="346"/>
      <c r="P23" s="346"/>
      <c r="Q23" s="346"/>
      <c r="R23" s="346"/>
      <c r="S23" s="346"/>
    </row>
    <row r="24" spans="1:19" x14ac:dyDescent="0.25">
      <c r="A24" s="346"/>
      <c r="B24" s="346"/>
      <c r="C24" s="346"/>
      <c r="D24" s="346"/>
      <c r="E24" s="346"/>
      <c r="F24" s="346"/>
      <c r="G24" s="346"/>
      <c r="H24" s="346"/>
      <c r="I24" s="346"/>
      <c r="J24" s="346"/>
      <c r="K24" s="346"/>
      <c r="L24" s="346"/>
      <c r="M24" s="346"/>
      <c r="N24" s="346"/>
      <c r="O24" s="346"/>
      <c r="P24" s="346"/>
      <c r="Q24" s="346"/>
      <c r="R24" s="346"/>
      <c r="S24" s="346"/>
    </row>
    <row r="25" spans="1:19" ht="119.25" customHeight="1" x14ac:dyDescent="0.25">
      <c r="A25" s="346"/>
      <c r="B25" s="346"/>
      <c r="C25" s="346"/>
      <c r="D25" s="346"/>
      <c r="E25" s="346"/>
      <c r="F25" s="346"/>
      <c r="G25" s="346"/>
      <c r="H25" s="346"/>
      <c r="I25" s="346"/>
      <c r="J25" s="346"/>
      <c r="K25" s="346"/>
      <c r="L25" s="346"/>
      <c r="M25" s="346"/>
      <c r="N25" s="346"/>
      <c r="O25" s="346"/>
      <c r="P25" s="346"/>
      <c r="Q25" s="346"/>
      <c r="R25" s="346"/>
      <c r="S25" s="346"/>
    </row>
    <row r="26" spans="1:19" ht="90" customHeight="1" x14ac:dyDescent="0.25">
      <c r="A26" s="346"/>
      <c r="B26" s="346"/>
      <c r="C26" s="346"/>
      <c r="D26" s="346"/>
      <c r="E26" s="346"/>
      <c r="F26" s="346"/>
      <c r="G26" s="346"/>
      <c r="H26" s="346"/>
      <c r="I26" s="346"/>
      <c r="J26" s="346"/>
      <c r="K26" s="346"/>
      <c r="L26" s="346"/>
      <c r="M26" s="346"/>
      <c r="N26" s="346"/>
      <c r="O26" s="346"/>
      <c r="P26" s="346"/>
      <c r="Q26" s="346"/>
      <c r="R26" s="346"/>
      <c r="S26" s="346"/>
    </row>
    <row r="27" spans="1:19" ht="87" customHeight="1" x14ac:dyDescent="0.25">
      <c r="A27" s="346"/>
      <c r="B27" s="346"/>
      <c r="C27" s="346"/>
      <c r="D27" s="346"/>
      <c r="E27" s="346"/>
      <c r="F27" s="346"/>
      <c r="G27" s="346"/>
      <c r="H27" s="346"/>
      <c r="I27" s="346"/>
      <c r="J27" s="346"/>
      <c r="K27" s="346"/>
      <c r="L27" s="346"/>
      <c r="M27" s="346"/>
      <c r="N27" s="346"/>
      <c r="O27" s="346"/>
      <c r="P27" s="346"/>
      <c r="Q27" s="346"/>
      <c r="R27" s="346"/>
      <c r="S27" s="346"/>
    </row>
    <row r="28" spans="1:19" ht="84" customHeight="1" x14ac:dyDescent="0.25">
      <c r="A28" s="346"/>
      <c r="B28" s="346"/>
      <c r="C28" s="346"/>
      <c r="D28" s="346"/>
      <c r="E28" s="346"/>
      <c r="F28" s="346"/>
      <c r="G28" s="346"/>
      <c r="H28" s="346"/>
      <c r="I28" s="346"/>
      <c r="J28" s="346"/>
      <c r="K28" s="346"/>
      <c r="L28" s="346"/>
      <c r="M28" s="346"/>
      <c r="N28" s="346"/>
      <c r="O28" s="346"/>
      <c r="P28" s="346"/>
      <c r="Q28" s="346"/>
      <c r="R28" s="346"/>
      <c r="S28" s="346"/>
    </row>
    <row r="29" spans="1:19" ht="148.5" customHeight="1" x14ac:dyDescent="0.25">
      <c r="A29" s="346"/>
      <c r="B29" s="346"/>
      <c r="C29" s="346"/>
      <c r="D29" s="346"/>
      <c r="E29" s="346"/>
      <c r="F29" s="346"/>
      <c r="G29" s="346"/>
      <c r="H29" s="346"/>
      <c r="I29" s="346"/>
      <c r="J29" s="346"/>
      <c r="K29" s="346"/>
      <c r="L29" s="346"/>
      <c r="M29" s="346"/>
      <c r="N29" s="346"/>
      <c r="O29" s="346"/>
      <c r="P29" s="346"/>
      <c r="Q29" s="346"/>
      <c r="R29" s="346"/>
      <c r="S29" s="346"/>
    </row>
    <row r="30" spans="1:19" ht="123" customHeight="1" x14ac:dyDescent="0.25">
      <c r="A30" s="346"/>
      <c r="B30" s="346"/>
      <c r="C30" s="346"/>
      <c r="D30" s="346"/>
      <c r="E30" s="346"/>
      <c r="F30" s="346"/>
      <c r="G30" s="346"/>
      <c r="H30" s="346"/>
      <c r="I30" s="346"/>
      <c r="J30" s="346"/>
      <c r="K30" s="346"/>
      <c r="L30" s="346"/>
      <c r="M30" s="346"/>
      <c r="N30" s="346"/>
      <c r="O30" s="346"/>
      <c r="P30" s="346"/>
      <c r="Q30" s="346"/>
      <c r="R30" s="346"/>
      <c r="S30" s="346"/>
    </row>
    <row r="31" spans="1:19" s="131" customFormat="1" x14ac:dyDescent="0.25">
      <c r="A31" s="139"/>
      <c r="B31" s="133"/>
      <c r="C31" s="133"/>
      <c r="D31" s="133"/>
      <c r="E31" s="133"/>
      <c r="F31" s="133"/>
      <c r="G31" s="133"/>
      <c r="H31" s="133"/>
      <c r="I31" s="133"/>
      <c r="J31" s="133"/>
      <c r="K31" s="133"/>
      <c r="L31" s="133"/>
      <c r="M31" s="133"/>
      <c r="N31" s="133"/>
      <c r="O31" s="133"/>
      <c r="P31" s="133"/>
      <c r="Q31" s="133"/>
      <c r="R31" s="133"/>
      <c r="S31" s="133"/>
    </row>
    <row r="32" spans="1:19" s="131" customFormat="1" x14ac:dyDescent="0.25">
      <c r="A32" s="139"/>
      <c r="B32" s="133"/>
      <c r="C32" s="133"/>
      <c r="D32" s="133"/>
      <c r="E32" s="133"/>
      <c r="F32" s="133"/>
      <c r="G32" s="133"/>
      <c r="H32" s="133"/>
      <c r="I32" s="133"/>
      <c r="J32" s="133"/>
      <c r="K32" s="133"/>
      <c r="L32" s="133"/>
      <c r="M32" s="133"/>
      <c r="N32" s="133"/>
      <c r="O32" s="133"/>
      <c r="P32" s="133"/>
      <c r="Q32" s="133"/>
      <c r="R32" s="133"/>
      <c r="S32" s="133"/>
    </row>
    <row r="33" spans="1:19" x14ac:dyDescent="0.25">
      <c r="A33" s="138" t="s">
        <v>436</v>
      </c>
      <c r="B33" s="133"/>
      <c r="C33" s="133"/>
      <c r="D33" s="133"/>
      <c r="E33" s="133"/>
      <c r="F33" s="133"/>
      <c r="G33" s="133"/>
      <c r="H33" s="133"/>
      <c r="I33" s="133"/>
      <c r="J33" s="133"/>
      <c r="K33" s="133"/>
      <c r="L33" s="133"/>
      <c r="M33" s="133"/>
      <c r="N33" s="133"/>
      <c r="O33" s="133"/>
      <c r="P33" s="133"/>
      <c r="Q33" s="133"/>
      <c r="R33" s="133"/>
      <c r="S33" s="133"/>
    </row>
    <row r="34" spans="1:19" x14ac:dyDescent="0.25">
      <c r="A34" s="133"/>
      <c r="B34" s="133"/>
      <c r="C34" s="133"/>
      <c r="D34" s="133"/>
      <c r="E34" s="133"/>
      <c r="F34" s="133"/>
      <c r="G34" s="133"/>
      <c r="H34" s="133"/>
      <c r="I34" s="133"/>
      <c r="J34" s="133"/>
      <c r="K34" s="133"/>
      <c r="L34" s="133"/>
      <c r="M34" s="133"/>
      <c r="N34" s="133"/>
      <c r="O34" s="133"/>
      <c r="P34" s="133"/>
      <c r="Q34" s="133"/>
      <c r="R34" s="133"/>
      <c r="S34" s="133"/>
    </row>
    <row r="35" spans="1:19" x14ac:dyDescent="0.25">
      <c r="A35" s="133"/>
      <c r="B35" s="133"/>
      <c r="C35" s="133"/>
      <c r="D35" s="133"/>
      <c r="E35" s="133"/>
      <c r="F35" s="133"/>
      <c r="G35" s="133"/>
      <c r="H35" s="133"/>
      <c r="I35" s="133"/>
      <c r="J35" s="133"/>
      <c r="K35" s="133"/>
      <c r="L35" s="133"/>
      <c r="M35" s="133"/>
      <c r="N35" s="133"/>
      <c r="O35" s="133"/>
      <c r="P35" s="133"/>
      <c r="Q35" s="133"/>
      <c r="R35" s="133"/>
      <c r="S35" s="133"/>
    </row>
    <row r="36" spans="1:19" x14ac:dyDescent="0.25">
      <c r="A36" s="133"/>
      <c r="B36" s="133"/>
      <c r="C36" s="133"/>
      <c r="D36" s="133"/>
      <c r="E36" s="133"/>
      <c r="F36" s="133"/>
      <c r="G36" s="133"/>
      <c r="H36" s="133"/>
      <c r="I36" s="133"/>
      <c r="J36" s="133"/>
      <c r="K36" s="133"/>
      <c r="L36" s="133"/>
      <c r="M36" s="133"/>
      <c r="N36" s="133"/>
      <c r="O36" s="133"/>
      <c r="P36" s="133"/>
      <c r="Q36" s="133"/>
      <c r="R36" s="133"/>
      <c r="S36" s="133"/>
    </row>
    <row r="37" spans="1:19" x14ac:dyDescent="0.25">
      <c r="A37" s="133"/>
      <c r="B37" s="133"/>
      <c r="C37" s="133"/>
      <c r="D37" s="133"/>
      <c r="E37" s="133"/>
      <c r="F37" s="133"/>
      <c r="G37" s="133"/>
      <c r="H37" s="133"/>
      <c r="I37" s="133"/>
      <c r="J37" s="133"/>
      <c r="K37" s="133"/>
      <c r="L37" s="133"/>
      <c r="M37" s="133"/>
      <c r="N37" s="133"/>
      <c r="O37" s="133"/>
      <c r="P37" s="133"/>
      <c r="Q37" s="133"/>
      <c r="R37" s="133"/>
      <c r="S37" s="133"/>
    </row>
    <row r="38" spans="1:19" x14ac:dyDescent="0.25">
      <c r="A38" s="133"/>
      <c r="B38" s="133"/>
      <c r="C38" s="133"/>
      <c r="D38" s="133"/>
      <c r="E38" s="133"/>
      <c r="F38" s="133"/>
      <c r="G38" s="133"/>
      <c r="H38" s="133"/>
      <c r="I38" s="133"/>
      <c r="J38" s="133"/>
      <c r="K38" s="133"/>
      <c r="L38" s="133"/>
      <c r="M38" s="133"/>
      <c r="N38" s="133"/>
      <c r="O38" s="133"/>
      <c r="P38" s="133"/>
      <c r="Q38" s="133"/>
      <c r="R38" s="133"/>
      <c r="S38" s="133"/>
    </row>
    <row r="39" spans="1:19" ht="12.75" customHeight="1" x14ac:dyDescent="0.25">
      <c r="A39" s="133"/>
      <c r="B39" s="133"/>
      <c r="C39" s="133"/>
      <c r="D39" s="133"/>
      <c r="E39" s="133"/>
      <c r="F39" s="133"/>
      <c r="G39" s="133"/>
      <c r="H39" s="133"/>
      <c r="I39" s="133"/>
      <c r="J39" s="133"/>
      <c r="K39" s="133"/>
      <c r="L39" s="133"/>
      <c r="M39" s="133"/>
      <c r="N39" s="133"/>
      <c r="O39" s="133"/>
      <c r="P39" s="133"/>
      <c r="Q39" s="133"/>
      <c r="R39" s="133"/>
      <c r="S39" s="133"/>
    </row>
    <row r="40" spans="1:19" ht="12.75" customHeight="1" x14ac:dyDescent="0.25">
      <c r="A40" s="133"/>
      <c r="B40" s="133"/>
      <c r="C40" s="133"/>
      <c r="D40" s="133"/>
      <c r="E40" s="133"/>
      <c r="F40" s="133"/>
      <c r="G40" s="133"/>
      <c r="H40" s="133"/>
      <c r="I40" s="133"/>
      <c r="J40" s="133"/>
      <c r="K40" s="133"/>
      <c r="L40" s="133"/>
      <c r="M40" s="133"/>
      <c r="N40" s="133"/>
      <c r="O40" s="133"/>
      <c r="P40" s="133"/>
      <c r="Q40" s="133"/>
      <c r="R40" s="133"/>
      <c r="S40" s="133"/>
    </row>
    <row r="41" spans="1:19" x14ac:dyDescent="0.25">
      <c r="A41" s="133"/>
      <c r="B41" s="133"/>
      <c r="C41" s="133"/>
      <c r="D41" s="133"/>
      <c r="E41" s="133"/>
      <c r="F41" s="133"/>
      <c r="G41" s="133"/>
      <c r="H41" s="133"/>
      <c r="I41" s="133"/>
      <c r="J41" s="133"/>
      <c r="K41" s="133"/>
      <c r="L41" s="133"/>
      <c r="M41" s="133"/>
      <c r="N41" s="133"/>
      <c r="O41" s="133"/>
      <c r="P41" s="133"/>
      <c r="Q41" s="133"/>
      <c r="R41" s="133"/>
      <c r="S41" s="133"/>
    </row>
    <row r="42" spans="1:19" ht="12.75" customHeight="1" x14ac:dyDescent="0.25">
      <c r="A42" s="133"/>
      <c r="B42" s="133"/>
      <c r="C42" s="133"/>
      <c r="D42" s="133"/>
      <c r="E42" s="133"/>
      <c r="F42" s="133"/>
      <c r="G42" s="133"/>
      <c r="H42" s="133"/>
      <c r="I42" s="133"/>
      <c r="J42" s="133"/>
      <c r="K42" s="133"/>
      <c r="L42" s="133"/>
      <c r="M42" s="133"/>
      <c r="N42" s="133"/>
      <c r="O42" s="133"/>
      <c r="P42" s="133"/>
      <c r="Q42" s="133"/>
      <c r="R42" s="133"/>
      <c r="S42" s="133"/>
    </row>
    <row r="43" spans="1:19" ht="12.75" customHeight="1" x14ac:dyDescent="0.25">
      <c r="A43" s="133"/>
      <c r="B43" s="133"/>
      <c r="C43" s="133"/>
      <c r="D43" s="133"/>
      <c r="E43" s="133"/>
      <c r="F43" s="133"/>
      <c r="G43" s="133"/>
      <c r="H43" s="133"/>
      <c r="I43" s="133"/>
      <c r="J43" s="133"/>
      <c r="K43" s="133"/>
      <c r="L43" s="133"/>
      <c r="M43" s="133"/>
      <c r="N43" s="133"/>
      <c r="O43" s="133"/>
      <c r="P43" s="133"/>
      <c r="Q43" s="133"/>
      <c r="R43" s="133"/>
      <c r="S43" s="133"/>
    </row>
    <row r="44" spans="1:19" ht="12.75" customHeight="1" x14ac:dyDescent="0.25">
      <c r="A44" s="133"/>
      <c r="B44" s="133"/>
      <c r="C44" s="133"/>
      <c r="D44" s="133"/>
      <c r="E44" s="133"/>
      <c r="F44" s="133"/>
      <c r="G44" s="133"/>
      <c r="H44" s="133"/>
      <c r="I44" s="133"/>
      <c r="J44" s="133"/>
      <c r="K44" s="133"/>
      <c r="L44" s="133"/>
      <c r="M44" s="133"/>
      <c r="N44" s="133"/>
      <c r="O44" s="133"/>
      <c r="P44" s="133"/>
      <c r="Q44" s="133"/>
      <c r="R44" s="133"/>
      <c r="S44" s="133"/>
    </row>
    <row r="45" spans="1:19" ht="13.5" customHeight="1" x14ac:dyDescent="0.25">
      <c r="A45" s="133"/>
      <c r="B45" s="133"/>
      <c r="C45" s="133"/>
      <c r="D45" s="133"/>
      <c r="E45" s="133"/>
      <c r="F45" s="133"/>
      <c r="G45" s="133"/>
      <c r="H45" s="133"/>
      <c r="I45" s="133"/>
      <c r="J45" s="133"/>
      <c r="K45" s="133"/>
      <c r="L45" s="133"/>
      <c r="M45" s="133"/>
      <c r="N45" s="133"/>
      <c r="O45" s="133"/>
      <c r="P45" s="133"/>
      <c r="Q45" s="133"/>
      <c r="R45" s="133"/>
      <c r="S45" s="133"/>
    </row>
    <row r="46" spans="1:19" x14ac:dyDescent="0.25">
      <c r="A46" s="133"/>
      <c r="B46" s="133"/>
      <c r="C46" s="133"/>
      <c r="D46" s="133"/>
      <c r="E46" s="133"/>
      <c r="F46" s="133"/>
      <c r="G46" s="133"/>
      <c r="H46" s="133"/>
      <c r="I46" s="133"/>
      <c r="J46" s="133"/>
      <c r="K46" s="133"/>
      <c r="L46" s="133"/>
      <c r="M46" s="133"/>
      <c r="N46" s="133"/>
      <c r="O46" s="133"/>
      <c r="P46" s="133"/>
      <c r="Q46" s="133"/>
      <c r="R46" s="133"/>
      <c r="S46" s="133"/>
    </row>
    <row r="47" spans="1:19" x14ac:dyDescent="0.25">
      <c r="A47" s="133"/>
      <c r="B47" s="133"/>
      <c r="C47" s="133"/>
      <c r="D47" s="133"/>
      <c r="E47" s="133"/>
      <c r="F47" s="133"/>
      <c r="G47" s="133"/>
      <c r="H47" s="133"/>
      <c r="I47" s="133"/>
      <c r="J47" s="133"/>
      <c r="K47" s="133"/>
      <c r="L47" s="133"/>
      <c r="M47" s="133"/>
      <c r="N47" s="133"/>
      <c r="O47" s="133"/>
      <c r="P47" s="133"/>
      <c r="Q47" s="133"/>
      <c r="R47" s="133"/>
      <c r="S47" s="133"/>
    </row>
    <row r="48" spans="1:19" x14ac:dyDescent="0.25">
      <c r="A48" s="133"/>
      <c r="B48" s="133"/>
      <c r="C48" s="133"/>
      <c r="D48" s="133"/>
      <c r="E48" s="133"/>
      <c r="F48" s="133"/>
      <c r="G48" s="133"/>
      <c r="H48" s="133"/>
      <c r="I48" s="133"/>
      <c r="J48" s="133"/>
      <c r="K48" s="133"/>
      <c r="L48" s="133"/>
      <c r="M48" s="133"/>
      <c r="N48" s="133"/>
      <c r="O48" s="133"/>
      <c r="P48" s="133"/>
      <c r="Q48" s="133"/>
      <c r="R48" s="133"/>
      <c r="S48" s="133"/>
    </row>
    <row r="49" spans="1:19" x14ac:dyDescent="0.25">
      <c r="A49" s="133"/>
      <c r="B49" s="133"/>
      <c r="C49" s="133"/>
      <c r="D49" s="133"/>
      <c r="E49" s="133"/>
      <c r="F49" s="133"/>
      <c r="G49" s="133"/>
      <c r="H49" s="133"/>
      <c r="I49" s="133"/>
      <c r="J49" s="133"/>
      <c r="K49" s="133"/>
      <c r="L49" s="133"/>
      <c r="M49" s="133"/>
      <c r="N49" s="133"/>
      <c r="O49" s="133"/>
      <c r="P49" s="133"/>
      <c r="Q49" s="133"/>
      <c r="R49" s="133"/>
      <c r="S49" s="133"/>
    </row>
    <row r="50" spans="1:19" x14ac:dyDescent="0.25">
      <c r="A50" s="133"/>
      <c r="B50" s="133"/>
      <c r="C50" s="133"/>
      <c r="D50" s="133"/>
      <c r="E50" s="133"/>
      <c r="F50" s="133"/>
      <c r="G50" s="133"/>
      <c r="H50" s="133"/>
      <c r="I50" s="133"/>
      <c r="J50" s="133"/>
      <c r="K50" s="133"/>
      <c r="L50" s="133"/>
      <c r="M50" s="133"/>
      <c r="N50" s="133"/>
      <c r="O50" s="133"/>
      <c r="P50" s="133"/>
      <c r="Q50" s="133"/>
      <c r="R50" s="133"/>
      <c r="S50" s="133"/>
    </row>
    <row r="51" spans="1:19" x14ac:dyDescent="0.25">
      <c r="A51" s="133"/>
      <c r="B51" s="133"/>
      <c r="C51" s="133"/>
      <c r="D51" s="133"/>
      <c r="E51" s="133"/>
      <c r="F51" s="133"/>
      <c r="G51" s="133"/>
      <c r="H51" s="133"/>
      <c r="I51" s="133"/>
      <c r="J51" s="133"/>
      <c r="K51" s="133"/>
      <c r="L51" s="133"/>
      <c r="M51" s="133"/>
      <c r="N51" s="133"/>
      <c r="O51" s="133"/>
      <c r="P51" s="133"/>
      <c r="Q51" s="133"/>
      <c r="R51" s="133"/>
      <c r="S51" s="133"/>
    </row>
    <row r="52" spans="1:19" x14ac:dyDescent="0.25">
      <c r="A52" s="133"/>
      <c r="B52" s="133"/>
      <c r="C52" s="133"/>
      <c r="D52" s="133"/>
      <c r="E52" s="133"/>
      <c r="F52" s="133"/>
      <c r="G52" s="133"/>
      <c r="H52" s="133"/>
      <c r="I52" s="133"/>
      <c r="J52" s="133"/>
      <c r="K52" s="133"/>
      <c r="L52" s="133"/>
      <c r="M52" s="133"/>
      <c r="N52" s="133"/>
      <c r="O52" s="133"/>
      <c r="P52" s="133"/>
      <c r="Q52" s="133"/>
      <c r="R52" s="133"/>
      <c r="S52" s="133"/>
    </row>
    <row r="53" spans="1:19" x14ac:dyDescent="0.25">
      <c r="A53" s="133"/>
      <c r="B53" s="133"/>
      <c r="C53" s="133"/>
      <c r="D53" s="133"/>
      <c r="E53" s="133"/>
      <c r="F53" s="133"/>
      <c r="G53" s="133"/>
      <c r="H53" s="133"/>
      <c r="I53" s="133"/>
      <c r="J53" s="133"/>
      <c r="K53" s="133"/>
      <c r="L53" s="133"/>
      <c r="M53" s="133"/>
      <c r="N53" s="133"/>
      <c r="O53" s="133"/>
      <c r="P53" s="133"/>
      <c r="Q53" s="133"/>
      <c r="R53" s="133"/>
      <c r="S53" s="133"/>
    </row>
    <row r="54" spans="1:19" x14ac:dyDescent="0.25">
      <c r="A54" s="133"/>
      <c r="B54" s="133"/>
      <c r="C54" s="133"/>
      <c r="D54" s="133"/>
      <c r="E54" s="133"/>
      <c r="F54" s="133"/>
      <c r="G54" s="133"/>
      <c r="H54" s="133"/>
      <c r="I54" s="133"/>
      <c r="J54" s="133"/>
      <c r="K54" s="133"/>
      <c r="L54" s="133"/>
      <c r="M54" s="133"/>
      <c r="N54" s="133"/>
      <c r="O54" s="133"/>
      <c r="P54" s="133"/>
      <c r="Q54" s="133"/>
      <c r="R54" s="133"/>
      <c r="S54" s="133"/>
    </row>
    <row r="55" spans="1:19" x14ac:dyDescent="0.25">
      <c r="A55" s="133"/>
      <c r="B55" s="133"/>
      <c r="C55" s="133"/>
      <c r="D55" s="133"/>
      <c r="E55" s="133"/>
      <c r="F55" s="133"/>
      <c r="G55" s="133"/>
      <c r="H55" s="133"/>
      <c r="I55" s="133"/>
      <c r="J55" s="133"/>
      <c r="K55" s="133"/>
      <c r="L55" s="133"/>
      <c r="M55" s="133"/>
      <c r="N55" s="133"/>
      <c r="O55" s="133"/>
      <c r="P55" s="133"/>
      <c r="Q55" s="133"/>
      <c r="R55" s="133"/>
      <c r="S55" s="133"/>
    </row>
    <row r="56" spans="1:19" x14ac:dyDescent="0.25">
      <c r="A56" s="133"/>
      <c r="B56" s="133"/>
      <c r="C56" s="133"/>
      <c r="D56" s="133"/>
      <c r="E56" s="133"/>
      <c r="F56" s="133"/>
      <c r="G56" s="133"/>
      <c r="H56" s="133"/>
      <c r="I56" s="133"/>
      <c r="J56" s="133"/>
      <c r="K56" s="133"/>
      <c r="L56" s="133"/>
      <c r="M56" s="133"/>
      <c r="N56" s="133"/>
      <c r="O56" s="133"/>
      <c r="P56" s="133"/>
      <c r="Q56" s="133"/>
      <c r="R56" s="133"/>
      <c r="S56" s="133"/>
    </row>
    <row r="57" spans="1:19" x14ac:dyDescent="0.25">
      <c r="A57" s="133"/>
      <c r="B57" s="133"/>
      <c r="C57" s="133"/>
      <c r="D57" s="133"/>
      <c r="E57" s="133"/>
      <c r="F57" s="133"/>
      <c r="G57" s="133"/>
      <c r="H57" s="133"/>
      <c r="I57" s="133"/>
      <c r="J57" s="133"/>
      <c r="K57" s="133"/>
      <c r="L57" s="133"/>
      <c r="M57" s="133"/>
      <c r="N57" s="133"/>
      <c r="O57" s="133"/>
      <c r="P57" s="133"/>
      <c r="Q57" s="133"/>
      <c r="R57" s="133"/>
      <c r="S57" s="133"/>
    </row>
    <row r="58" spans="1:19" x14ac:dyDescent="0.25">
      <c r="A58" s="133"/>
      <c r="B58" s="133"/>
      <c r="C58" s="133"/>
      <c r="D58" s="133"/>
      <c r="E58" s="133"/>
      <c r="F58" s="133"/>
      <c r="G58" s="133"/>
      <c r="H58" s="133"/>
      <c r="I58" s="133"/>
      <c r="J58" s="133"/>
      <c r="K58" s="133"/>
      <c r="L58" s="133"/>
      <c r="M58" s="133"/>
      <c r="N58" s="133"/>
      <c r="O58" s="133"/>
      <c r="P58" s="133"/>
      <c r="Q58" s="133"/>
      <c r="R58" s="133"/>
      <c r="S58" s="133"/>
    </row>
    <row r="59" spans="1:19" x14ac:dyDescent="0.25">
      <c r="A59" s="133"/>
      <c r="B59" s="133"/>
      <c r="C59" s="133"/>
      <c r="D59" s="133"/>
      <c r="E59" s="133"/>
      <c r="F59" s="133"/>
      <c r="G59" s="133"/>
      <c r="H59" s="133"/>
      <c r="I59" s="133"/>
      <c r="J59" s="133"/>
      <c r="K59" s="133"/>
      <c r="L59" s="133"/>
      <c r="M59" s="133"/>
      <c r="N59" s="133"/>
      <c r="O59" s="133"/>
      <c r="P59" s="133"/>
      <c r="Q59" s="133"/>
      <c r="R59" s="133"/>
      <c r="S59" s="133"/>
    </row>
    <row r="60" spans="1:19" x14ac:dyDescent="0.25">
      <c r="A60" s="133"/>
      <c r="B60" s="133"/>
      <c r="C60" s="133"/>
      <c r="D60" s="133"/>
      <c r="E60" s="133"/>
      <c r="F60" s="133"/>
      <c r="G60" s="133"/>
      <c r="H60" s="133"/>
      <c r="I60" s="133"/>
      <c r="J60" s="133"/>
      <c r="K60" s="133"/>
      <c r="L60" s="133"/>
      <c r="M60" s="133"/>
      <c r="N60" s="133"/>
      <c r="O60" s="133"/>
      <c r="P60" s="133"/>
    </row>
    <row r="61" spans="1:19" x14ac:dyDescent="0.25">
      <c r="A61" s="133"/>
      <c r="B61" s="133"/>
      <c r="C61" s="133"/>
      <c r="D61" s="133"/>
      <c r="E61" s="133"/>
      <c r="F61" s="133"/>
      <c r="G61" s="133"/>
      <c r="H61" s="133"/>
      <c r="I61" s="133"/>
      <c r="J61" s="133"/>
      <c r="K61" s="133"/>
      <c r="L61" s="133"/>
      <c r="M61" s="133"/>
      <c r="N61" s="133"/>
      <c r="O61" s="133"/>
      <c r="P61" s="133"/>
    </row>
    <row r="62" spans="1:19" x14ac:dyDescent="0.25">
      <c r="A62" s="133"/>
      <c r="B62" s="133"/>
      <c r="C62" s="133"/>
      <c r="D62" s="133"/>
      <c r="E62" s="133"/>
      <c r="F62" s="133"/>
      <c r="G62" s="133"/>
      <c r="H62" s="133"/>
      <c r="I62" s="133"/>
      <c r="J62" s="133"/>
      <c r="K62" s="133"/>
      <c r="L62" s="133"/>
      <c r="M62" s="133"/>
      <c r="N62" s="133"/>
      <c r="O62" s="133"/>
      <c r="P62" s="133"/>
    </row>
    <row r="63" spans="1:19" x14ac:dyDescent="0.25">
      <c r="A63" s="133"/>
      <c r="B63" s="133"/>
      <c r="C63" s="133"/>
      <c r="D63" s="133"/>
      <c r="E63" s="133"/>
      <c r="F63" s="133"/>
      <c r="G63" s="133"/>
      <c r="H63" s="133"/>
      <c r="I63" s="133"/>
      <c r="J63" s="133"/>
      <c r="K63" s="133"/>
      <c r="L63" s="133"/>
      <c r="M63" s="133"/>
      <c r="N63" s="133"/>
      <c r="O63" s="133"/>
      <c r="P63" s="133"/>
    </row>
    <row r="64" spans="1:19" x14ac:dyDescent="0.25">
      <c r="A64" s="133"/>
      <c r="B64" s="133"/>
      <c r="C64" s="133"/>
      <c r="D64" s="133"/>
      <c r="E64" s="133"/>
      <c r="F64" s="133"/>
      <c r="G64" s="133"/>
      <c r="H64" s="133"/>
      <c r="I64" s="133"/>
      <c r="J64" s="133"/>
      <c r="K64" s="133"/>
      <c r="L64" s="133"/>
      <c r="M64" s="133"/>
      <c r="N64" s="133"/>
      <c r="O64" s="133"/>
      <c r="P64" s="133"/>
    </row>
    <row r="65" spans="1:16" x14ac:dyDescent="0.25">
      <c r="A65" s="133"/>
      <c r="B65" s="133"/>
      <c r="C65" s="133"/>
      <c r="D65" s="133"/>
      <c r="E65" s="133"/>
      <c r="F65" s="133"/>
      <c r="G65" s="133"/>
      <c r="H65" s="133"/>
      <c r="I65" s="133"/>
      <c r="J65" s="133"/>
      <c r="K65" s="133"/>
      <c r="L65" s="133"/>
      <c r="M65" s="133"/>
      <c r="N65" s="133"/>
      <c r="O65" s="133"/>
      <c r="P65" s="133"/>
    </row>
    <row r="66" spans="1:16" x14ac:dyDescent="0.25">
      <c r="A66" s="133"/>
      <c r="B66" s="133"/>
      <c r="C66" s="133"/>
      <c r="D66" s="133"/>
      <c r="E66" s="133"/>
      <c r="F66" s="133"/>
      <c r="G66" s="133"/>
      <c r="H66" s="133"/>
      <c r="I66" s="133"/>
      <c r="J66" s="133"/>
      <c r="K66" s="133"/>
      <c r="L66" s="133"/>
      <c r="M66" s="133"/>
      <c r="N66" s="133"/>
      <c r="O66" s="133"/>
      <c r="P66" s="133"/>
    </row>
    <row r="67" spans="1:16" x14ac:dyDescent="0.25">
      <c r="A67" s="133"/>
      <c r="B67" s="133"/>
      <c r="C67" s="133"/>
      <c r="D67" s="133"/>
      <c r="E67" s="133"/>
      <c r="F67" s="133"/>
      <c r="G67" s="133"/>
      <c r="H67" s="133"/>
      <c r="I67" s="133"/>
      <c r="J67" s="133"/>
      <c r="K67" s="133"/>
      <c r="L67" s="133"/>
      <c r="M67" s="133"/>
      <c r="N67" s="133"/>
      <c r="O67" s="133"/>
      <c r="P67" s="133"/>
    </row>
    <row r="68" spans="1:16" x14ac:dyDescent="0.25">
      <c r="A68" s="133"/>
      <c r="B68" s="133"/>
      <c r="C68" s="133"/>
      <c r="D68" s="133"/>
      <c r="E68" s="133"/>
      <c r="F68" s="133"/>
      <c r="G68" s="133"/>
      <c r="H68" s="133"/>
      <c r="I68" s="133"/>
      <c r="J68" s="133"/>
      <c r="K68" s="133"/>
      <c r="L68" s="133"/>
      <c r="M68" s="133"/>
      <c r="N68" s="133"/>
      <c r="O68" s="133"/>
      <c r="P68" s="133"/>
    </row>
    <row r="69" spans="1:16" x14ac:dyDescent="0.25">
      <c r="A69" s="133"/>
      <c r="B69" s="133"/>
      <c r="C69" s="133"/>
      <c r="D69" s="133"/>
      <c r="E69" s="133"/>
      <c r="F69" s="133"/>
      <c r="G69" s="133"/>
      <c r="H69" s="133"/>
      <c r="I69" s="133"/>
      <c r="J69" s="133"/>
      <c r="K69" s="133"/>
      <c r="L69" s="133"/>
      <c r="M69" s="133"/>
      <c r="N69" s="133"/>
      <c r="O69" s="133"/>
      <c r="P69" s="133"/>
    </row>
    <row r="70" spans="1:16" x14ac:dyDescent="0.25">
      <c r="A70" s="133"/>
      <c r="B70" s="133"/>
      <c r="C70" s="133"/>
      <c r="D70" s="133"/>
      <c r="E70" s="133"/>
      <c r="F70" s="133"/>
      <c r="G70" s="133"/>
      <c r="H70" s="133"/>
      <c r="I70" s="133"/>
      <c r="J70" s="133"/>
      <c r="K70" s="133"/>
      <c r="L70" s="133"/>
      <c r="M70" s="133"/>
      <c r="N70" s="133"/>
      <c r="O70" s="133"/>
      <c r="P70" s="133"/>
    </row>
    <row r="71" spans="1:16" x14ac:dyDescent="0.25">
      <c r="A71" s="133"/>
      <c r="B71" s="133"/>
      <c r="C71" s="133"/>
      <c r="D71" s="133"/>
      <c r="E71" s="133"/>
      <c r="F71" s="133"/>
      <c r="G71" s="133"/>
      <c r="H71" s="133"/>
      <c r="I71" s="133"/>
      <c r="J71" s="133"/>
      <c r="K71" s="133"/>
      <c r="L71" s="133"/>
      <c r="M71" s="133"/>
      <c r="N71" s="133"/>
      <c r="O71" s="133"/>
      <c r="P71" s="133"/>
    </row>
    <row r="72" spans="1:16" x14ac:dyDescent="0.25">
      <c r="A72" s="133"/>
      <c r="B72" s="133"/>
      <c r="C72" s="133"/>
      <c r="D72" s="133"/>
      <c r="E72" s="133"/>
      <c r="F72" s="133"/>
      <c r="G72" s="133"/>
      <c r="H72" s="133"/>
      <c r="I72" s="133"/>
      <c r="J72" s="133"/>
      <c r="K72" s="133"/>
      <c r="L72" s="133"/>
      <c r="M72" s="133"/>
      <c r="N72" s="133"/>
      <c r="O72" s="133"/>
      <c r="P72" s="133"/>
    </row>
    <row r="73" spans="1:16" x14ac:dyDescent="0.25">
      <c r="A73" s="133"/>
      <c r="B73" s="133"/>
      <c r="C73" s="133"/>
      <c r="D73" s="133"/>
      <c r="E73" s="133"/>
      <c r="F73" s="133"/>
      <c r="G73" s="133"/>
      <c r="H73" s="133"/>
      <c r="I73" s="133"/>
      <c r="J73" s="133"/>
      <c r="K73" s="133"/>
      <c r="L73" s="133"/>
      <c r="M73" s="133"/>
      <c r="N73" s="133"/>
      <c r="O73" s="133"/>
      <c r="P73" s="133"/>
    </row>
    <row r="74" spans="1:16" x14ac:dyDescent="0.25">
      <c r="A74" s="133"/>
      <c r="B74" s="133"/>
      <c r="C74" s="133"/>
      <c r="D74" s="133"/>
      <c r="E74" s="133"/>
      <c r="F74" s="133"/>
      <c r="G74" s="133"/>
      <c r="H74" s="133"/>
      <c r="I74" s="133"/>
      <c r="J74" s="133"/>
      <c r="K74" s="133"/>
      <c r="L74" s="133"/>
      <c r="M74" s="133"/>
      <c r="N74" s="133"/>
      <c r="O74" s="133"/>
      <c r="P74" s="133"/>
    </row>
    <row r="75" spans="1:16" x14ac:dyDescent="0.25">
      <c r="A75" s="133"/>
      <c r="B75" s="133"/>
      <c r="C75" s="133"/>
      <c r="D75" s="133"/>
      <c r="E75" s="133"/>
      <c r="F75" s="133"/>
      <c r="G75" s="133"/>
      <c r="H75" s="133"/>
      <c r="I75" s="133"/>
      <c r="J75" s="133"/>
      <c r="K75" s="133"/>
      <c r="L75" s="133"/>
      <c r="M75" s="133"/>
      <c r="N75" s="133"/>
      <c r="O75" s="133"/>
      <c r="P75" s="133"/>
    </row>
    <row r="76" spans="1:16" x14ac:dyDescent="0.25">
      <c r="A76" s="133"/>
      <c r="B76" s="133"/>
      <c r="C76" s="133"/>
      <c r="D76" s="133"/>
      <c r="E76" s="133"/>
      <c r="F76" s="133"/>
      <c r="G76" s="133"/>
      <c r="H76" s="133"/>
      <c r="I76" s="133"/>
      <c r="J76" s="133"/>
      <c r="K76" s="133"/>
      <c r="L76" s="133"/>
      <c r="M76" s="133"/>
      <c r="N76" s="133"/>
      <c r="O76" s="133"/>
      <c r="P76" s="133"/>
    </row>
    <row r="77" spans="1:16" x14ac:dyDescent="0.25">
      <c r="A77" s="133"/>
      <c r="B77" s="133"/>
      <c r="C77" s="133"/>
      <c r="D77" s="133"/>
      <c r="E77" s="133"/>
      <c r="F77" s="133"/>
      <c r="G77" s="133"/>
      <c r="H77" s="133"/>
      <c r="I77" s="133"/>
      <c r="J77" s="133"/>
      <c r="K77" s="133"/>
      <c r="L77" s="133"/>
      <c r="M77" s="133"/>
      <c r="N77" s="133"/>
      <c r="O77" s="133"/>
      <c r="P77" s="133"/>
    </row>
    <row r="78" spans="1:16" x14ac:dyDescent="0.25">
      <c r="A78" s="133"/>
      <c r="B78" s="133"/>
      <c r="C78" s="133"/>
      <c r="D78" s="133"/>
      <c r="E78" s="133"/>
      <c r="F78" s="133"/>
      <c r="G78" s="133"/>
      <c r="H78" s="133"/>
      <c r="I78" s="133"/>
      <c r="J78" s="133"/>
      <c r="K78" s="133"/>
      <c r="L78" s="133"/>
      <c r="M78" s="133"/>
      <c r="N78" s="133"/>
      <c r="O78" s="133"/>
      <c r="P78" s="133"/>
    </row>
    <row r="79" spans="1:16" x14ac:dyDescent="0.25">
      <c r="A79" s="133"/>
      <c r="B79" s="133"/>
      <c r="C79" s="133"/>
      <c r="D79" s="133"/>
      <c r="E79" s="133"/>
      <c r="F79" s="133"/>
      <c r="G79" s="133"/>
      <c r="H79" s="133"/>
      <c r="I79" s="133"/>
      <c r="J79" s="133"/>
      <c r="K79" s="133"/>
      <c r="L79" s="133"/>
      <c r="M79" s="133"/>
      <c r="N79" s="133"/>
      <c r="O79" s="133"/>
      <c r="P79" s="133"/>
    </row>
    <row r="80" spans="1:16" x14ac:dyDescent="0.25">
      <c r="A80" s="133"/>
      <c r="B80" s="133"/>
      <c r="C80" s="133"/>
      <c r="D80" s="133"/>
      <c r="E80" s="133"/>
      <c r="F80" s="133"/>
      <c r="G80" s="133"/>
      <c r="H80" s="133"/>
      <c r="I80" s="133"/>
      <c r="J80" s="133"/>
      <c r="K80" s="133"/>
      <c r="L80" s="133"/>
      <c r="M80" s="133"/>
      <c r="N80" s="133"/>
      <c r="O80" s="133"/>
      <c r="P80" s="133"/>
    </row>
    <row r="81" spans="1:16" x14ac:dyDescent="0.25">
      <c r="A81" s="133"/>
      <c r="B81" s="133"/>
      <c r="C81" s="133"/>
      <c r="D81" s="133"/>
      <c r="E81" s="133"/>
      <c r="F81" s="133"/>
      <c r="G81" s="133"/>
      <c r="H81" s="133"/>
      <c r="I81" s="133"/>
      <c r="J81" s="133"/>
      <c r="K81" s="133"/>
      <c r="L81" s="133"/>
      <c r="M81" s="133"/>
      <c r="N81" s="133"/>
      <c r="O81" s="133"/>
      <c r="P81" s="133"/>
    </row>
    <row r="82" spans="1:16" x14ac:dyDescent="0.25">
      <c r="A82" s="133"/>
      <c r="B82" s="133"/>
      <c r="C82" s="133"/>
      <c r="D82" s="133"/>
      <c r="E82" s="133"/>
      <c r="F82" s="133"/>
      <c r="G82" s="133"/>
      <c r="H82" s="133"/>
      <c r="I82" s="133"/>
      <c r="J82" s="133"/>
      <c r="K82" s="133"/>
      <c r="L82" s="133"/>
      <c r="M82" s="133"/>
      <c r="N82" s="133"/>
      <c r="O82" s="133"/>
      <c r="P82" s="133"/>
    </row>
    <row r="83" spans="1:16" x14ac:dyDescent="0.25">
      <c r="A83" s="133"/>
      <c r="B83" s="133"/>
      <c r="C83" s="133"/>
      <c r="D83" s="133"/>
      <c r="E83" s="133"/>
      <c r="F83" s="133"/>
      <c r="G83" s="133"/>
      <c r="H83" s="133"/>
      <c r="I83" s="133"/>
      <c r="J83" s="133"/>
      <c r="K83" s="133"/>
      <c r="L83" s="133"/>
      <c r="M83" s="133"/>
      <c r="N83" s="133"/>
      <c r="O83" s="133"/>
      <c r="P83" s="133"/>
    </row>
    <row r="84" spans="1:16" x14ac:dyDescent="0.25">
      <c r="A84" s="133"/>
      <c r="B84" s="133"/>
      <c r="C84" s="133"/>
      <c r="D84" s="133"/>
      <c r="E84" s="133"/>
      <c r="F84" s="133"/>
      <c r="G84" s="133"/>
      <c r="H84" s="133"/>
      <c r="I84" s="133"/>
      <c r="J84" s="133"/>
      <c r="K84" s="133"/>
      <c r="L84" s="133"/>
      <c r="M84" s="133"/>
      <c r="N84" s="133"/>
      <c r="O84" s="133"/>
      <c r="P84" s="133"/>
    </row>
    <row r="85" spans="1:16" x14ac:dyDescent="0.25">
      <c r="A85" s="133"/>
      <c r="B85" s="133"/>
      <c r="C85" s="133"/>
      <c r="D85" s="133"/>
      <c r="E85" s="133"/>
      <c r="F85" s="133"/>
      <c r="G85" s="133"/>
      <c r="H85" s="133"/>
      <c r="I85" s="133"/>
      <c r="J85" s="133"/>
      <c r="K85" s="133"/>
      <c r="L85" s="133"/>
      <c r="M85" s="133"/>
      <c r="N85" s="133"/>
      <c r="O85" s="133"/>
      <c r="P85" s="133"/>
    </row>
    <row r="86" spans="1:16" x14ac:dyDescent="0.25">
      <c r="A86" s="133"/>
      <c r="B86" s="133"/>
      <c r="C86" s="133"/>
      <c r="D86" s="133"/>
      <c r="E86" s="133"/>
      <c r="F86" s="133"/>
      <c r="G86" s="133"/>
      <c r="H86" s="133"/>
      <c r="I86" s="133"/>
      <c r="J86" s="133"/>
      <c r="K86" s="133"/>
      <c r="L86" s="133"/>
      <c r="M86" s="133"/>
      <c r="N86" s="133"/>
      <c r="O86" s="133"/>
      <c r="P86" s="133"/>
    </row>
    <row r="87" spans="1:16" x14ac:dyDescent="0.25">
      <c r="A87" s="133"/>
      <c r="B87" s="133"/>
      <c r="C87" s="133"/>
      <c r="D87" s="133"/>
      <c r="E87" s="133"/>
      <c r="F87" s="133"/>
      <c r="G87" s="133"/>
      <c r="H87" s="133"/>
      <c r="I87" s="133"/>
      <c r="J87" s="133"/>
      <c r="K87" s="133"/>
      <c r="L87" s="133"/>
      <c r="M87" s="133"/>
      <c r="N87" s="133"/>
      <c r="O87" s="133"/>
      <c r="P87" s="133"/>
    </row>
    <row r="88" spans="1:16" x14ac:dyDescent="0.25">
      <c r="A88" s="133"/>
      <c r="B88" s="133"/>
      <c r="C88" s="133"/>
      <c r="D88" s="133"/>
      <c r="E88" s="133"/>
      <c r="F88" s="133"/>
      <c r="G88" s="133"/>
      <c r="H88" s="133"/>
      <c r="I88" s="133"/>
      <c r="J88" s="133"/>
      <c r="K88" s="133"/>
      <c r="L88" s="133"/>
      <c r="M88" s="133"/>
      <c r="N88" s="133"/>
      <c r="O88" s="133"/>
      <c r="P88" s="133"/>
    </row>
    <row r="89" spans="1:16" x14ac:dyDescent="0.25">
      <c r="A89" s="133"/>
      <c r="B89" s="133"/>
      <c r="C89" s="133"/>
      <c r="D89" s="133"/>
      <c r="E89" s="133"/>
      <c r="F89" s="133"/>
      <c r="G89" s="133"/>
      <c r="H89" s="133"/>
      <c r="I89" s="133"/>
      <c r="J89" s="133"/>
      <c r="K89" s="133"/>
      <c r="L89" s="133"/>
      <c r="M89" s="133"/>
      <c r="N89" s="133"/>
      <c r="O89" s="133"/>
      <c r="P89" s="133"/>
    </row>
    <row r="90" spans="1:16" x14ac:dyDescent="0.25">
      <c r="A90" s="133"/>
      <c r="B90" s="133"/>
      <c r="C90" s="133"/>
      <c r="D90" s="133"/>
      <c r="E90" s="133"/>
      <c r="F90" s="133"/>
      <c r="G90" s="133"/>
      <c r="H90" s="133"/>
      <c r="I90" s="133"/>
      <c r="J90" s="133"/>
      <c r="K90" s="133"/>
      <c r="L90" s="133"/>
      <c r="M90" s="133"/>
      <c r="N90" s="133"/>
      <c r="O90" s="133"/>
      <c r="P90" s="133"/>
    </row>
    <row r="91" spans="1:16" x14ac:dyDescent="0.25">
      <c r="A91" s="133"/>
      <c r="B91" s="133"/>
      <c r="C91" s="133"/>
      <c r="D91" s="133"/>
      <c r="E91" s="133"/>
      <c r="F91" s="133"/>
      <c r="G91" s="133"/>
      <c r="H91" s="133"/>
      <c r="I91" s="133"/>
      <c r="J91" s="133"/>
      <c r="K91" s="133"/>
      <c r="L91" s="133"/>
      <c r="M91" s="133"/>
      <c r="N91" s="133"/>
      <c r="O91" s="133"/>
      <c r="P91" s="133"/>
    </row>
    <row r="92" spans="1:16" x14ac:dyDescent="0.25">
      <c r="A92" s="133"/>
      <c r="B92" s="133"/>
      <c r="C92" s="133"/>
      <c r="D92" s="133"/>
      <c r="E92" s="133"/>
      <c r="F92" s="133"/>
      <c r="G92" s="133"/>
      <c r="H92" s="133"/>
      <c r="I92" s="133"/>
      <c r="J92" s="133"/>
      <c r="K92" s="133"/>
      <c r="L92" s="133"/>
      <c r="M92" s="133"/>
      <c r="N92" s="133"/>
      <c r="O92" s="133"/>
      <c r="P92" s="133"/>
    </row>
    <row r="93" spans="1:16" x14ac:dyDescent="0.25">
      <c r="A93" s="133"/>
      <c r="B93" s="133"/>
      <c r="C93" s="133"/>
      <c r="D93" s="133"/>
      <c r="E93" s="133"/>
      <c r="F93" s="133"/>
      <c r="G93" s="133"/>
      <c r="H93" s="133"/>
      <c r="I93" s="133"/>
      <c r="J93" s="133"/>
      <c r="K93" s="133"/>
      <c r="L93" s="133"/>
      <c r="M93" s="133"/>
      <c r="N93" s="133"/>
      <c r="O93" s="133"/>
      <c r="P93" s="133"/>
    </row>
    <row r="94" spans="1:16" x14ac:dyDescent="0.25">
      <c r="A94" s="133"/>
      <c r="B94" s="133"/>
      <c r="C94" s="133"/>
      <c r="D94" s="133"/>
      <c r="E94" s="133"/>
      <c r="F94" s="133"/>
      <c r="G94" s="133"/>
      <c r="H94" s="133"/>
      <c r="I94" s="133"/>
      <c r="J94" s="133"/>
      <c r="K94" s="133"/>
      <c r="L94" s="133"/>
      <c r="M94" s="133"/>
      <c r="N94" s="133"/>
      <c r="O94" s="133"/>
      <c r="P94" s="133"/>
    </row>
    <row r="95" spans="1:16" x14ac:dyDescent="0.25">
      <c r="A95" s="133"/>
      <c r="B95" s="133"/>
      <c r="C95" s="133"/>
      <c r="D95" s="133"/>
      <c r="E95" s="133"/>
      <c r="F95" s="133"/>
      <c r="G95" s="133"/>
      <c r="H95" s="133"/>
      <c r="I95" s="133"/>
      <c r="J95" s="133"/>
      <c r="K95" s="133"/>
      <c r="L95" s="133"/>
      <c r="M95" s="133"/>
      <c r="N95" s="133"/>
      <c r="O95" s="133"/>
      <c r="P95" s="133"/>
    </row>
    <row r="96" spans="1:16" x14ac:dyDescent="0.25">
      <c r="A96" s="133"/>
      <c r="B96" s="133"/>
      <c r="C96" s="133"/>
      <c r="D96" s="133"/>
      <c r="E96" s="133"/>
      <c r="F96" s="133"/>
      <c r="G96" s="133"/>
      <c r="H96" s="133"/>
      <c r="I96" s="133"/>
      <c r="J96" s="133"/>
      <c r="K96" s="133"/>
      <c r="L96" s="133"/>
      <c r="M96" s="133"/>
      <c r="N96" s="133"/>
      <c r="O96" s="133"/>
      <c r="P96" s="133"/>
    </row>
    <row r="97" spans="1:16" x14ac:dyDescent="0.25">
      <c r="A97" s="133"/>
      <c r="B97" s="133"/>
      <c r="C97" s="133"/>
      <c r="D97" s="133"/>
      <c r="E97" s="133"/>
      <c r="F97" s="133"/>
      <c r="G97" s="133"/>
      <c r="H97" s="133"/>
      <c r="I97" s="133"/>
      <c r="J97" s="133"/>
      <c r="K97" s="133"/>
      <c r="L97" s="133"/>
      <c r="M97" s="133"/>
      <c r="N97" s="133"/>
      <c r="O97" s="133"/>
      <c r="P97" s="133"/>
    </row>
    <row r="98" spans="1:16" x14ac:dyDescent="0.25">
      <c r="A98" s="133"/>
      <c r="B98" s="133"/>
      <c r="C98" s="133"/>
      <c r="D98" s="133"/>
      <c r="E98" s="133"/>
      <c r="F98" s="133"/>
      <c r="G98" s="133"/>
      <c r="H98" s="133"/>
      <c r="I98" s="133"/>
      <c r="J98" s="133"/>
      <c r="K98" s="133"/>
      <c r="L98" s="133"/>
      <c r="M98" s="133"/>
      <c r="N98" s="133"/>
      <c r="O98" s="133"/>
      <c r="P98" s="133"/>
    </row>
    <row r="99" spans="1:16" x14ac:dyDescent="0.25">
      <c r="A99" s="133"/>
      <c r="B99" s="133"/>
      <c r="C99" s="133"/>
      <c r="D99" s="133"/>
      <c r="E99" s="133"/>
      <c r="F99" s="133"/>
      <c r="G99" s="133"/>
      <c r="H99" s="133"/>
      <c r="I99" s="133"/>
      <c r="J99" s="133"/>
      <c r="K99" s="133"/>
      <c r="L99" s="133"/>
      <c r="M99" s="133"/>
      <c r="N99" s="133"/>
      <c r="O99" s="133"/>
      <c r="P99" s="133"/>
    </row>
    <row r="100" spans="1:16" x14ac:dyDescent="0.25">
      <c r="A100" s="133"/>
      <c r="B100" s="133"/>
      <c r="C100" s="133"/>
      <c r="D100" s="133"/>
      <c r="E100" s="133"/>
      <c r="F100" s="133"/>
      <c r="G100" s="133"/>
      <c r="H100" s="133"/>
      <c r="I100" s="133"/>
      <c r="J100" s="133"/>
      <c r="K100" s="133"/>
      <c r="L100" s="133"/>
      <c r="M100" s="133"/>
      <c r="N100" s="133"/>
      <c r="O100" s="133"/>
      <c r="P100" s="133"/>
    </row>
    <row r="101" spans="1:16" x14ac:dyDescent="0.25">
      <c r="A101" s="133"/>
      <c r="B101" s="133"/>
      <c r="C101" s="133"/>
      <c r="D101" s="133"/>
      <c r="E101" s="133"/>
      <c r="F101" s="133"/>
      <c r="G101" s="133"/>
      <c r="H101" s="133"/>
      <c r="I101" s="133"/>
      <c r="J101" s="133"/>
      <c r="K101" s="133"/>
      <c r="L101" s="133"/>
      <c r="M101" s="133"/>
      <c r="N101" s="133"/>
      <c r="O101" s="133"/>
      <c r="P101" s="133"/>
    </row>
    <row r="102" spans="1:16" x14ac:dyDescent="0.25">
      <c r="A102" s="133"/>
      <c r="B102" s="133"/>
      <c r="C102" s="133"/>
      <c r="D102" s="133"/>
      <c r="E102" s="133"/>
      <c r="F102" s="133"/>
      <c r="G102" s="133"/>
      <c r="H102" s="133"/>
      <c r="I102" s="133"/>
      <c r="J102" s="133"/>
      <c r="K102" s="133"/>
      <c r="L102" s="133"/>
      <c r="M102" s="133"/>
      <c r="N102" s="133"/>
      <c r="O102" s="133"/>
      <c r="P102" s="133"/>
    </row>
    <row r="103" spans="1:16" x14ac:dyDescent="0.25">
      <c r="A103" s="133"/>
      <c r="B103" s="133"/>
      <c r="C103" s="133"/>
      <c r="D103" s="133"/>
      <c r="E103" s="133"/>
      <c r="F103" s="133"/>
      <c r="G103" s="133"/>
      <c r="H103" s="133"/>
      <c r="I103" s="133"/>
      <c r="J103" s="133"/>
      <c r="K103" s="133"/>
      <c r="L103" s="133"/>
      <c r="M103" s="133"/>
      <c r="N103" s="133"/>
      <c r="O103" s="133"/>
      <c r="P103" s="133"/>
    </row>
    <row r="104" spans="1:16" x14ac:dyDescent="0.25">
      <c r="A104" s="133"/>
      <c r="B104" s="133"/>
      <c r="C104" s="133"/>
      <c r="D104" s="133"/>
      <c r="E104" s="133"/>
      <c r="F104" s="133"/>
      <c r="G104" s="133"/>
      <c r="H104" s="133"/>
      <c r="I104" s="133"/>
      <c r="J104" s="133"/>
      <c r="K104" s="133"/>
      <c r="L104" s="133"/>
      <c r="M104" s="133"/>
      <c r="N104" s="133"/>
      <c r="O104" s="133"/>
      <c r="P104" s="133"/>
    </row>
    <row r="105" spans="1:16" x14ac:dyDescent="0.25">
      <c r="A105" s="133"/>
      <c r="B105" s="133"/>
      <c r="C105" s="133"/>
      <c r="D105" s="133"/>
      <c r="E105" s="133"/>
      <c r="F105" s="133"/>
      <c r="G105" s="133"/>
      <c r="H105" s="133"/>
      <c r="I105" s="133"/>
      <c r="J105" s="133"/>
      <c r="K105" s="133"/>
      <c r="L105" s="133"/>
      <c r="M105" s="133"/>
      <c r="N105" s="133"/>
      <c r="O105" s="133"/>
      <c r="P105" s="133"/>
    </row>
    <row r="106" spans="1:16" x14ac:dyDescent="0.25">
      <c r="A106" s="133"/>
      <c r="B106" s="133"/>
      <c r="C106" s="133"/>
      <c r="D106" s="133"/>
      <c r="E106" s="133"/>
      <c r="F106" s="133"/>
      <c r="G106" s="133"/>
      <c r="H106" s="133"/>
      <c r="I106" s="133"/>
      <c r="J106" s="133"/>
      <c r="K106" s="133"/>
      <c r="L106" s="133"/>
      <c r="M106" s="133"/>
      <c r="N106" s="133"/>
      <c r="O106" s="133"/>
      <c r="P106" s="133"/>
    </row>
    <row r="107" spans="1:16" x14ac:dyDescent="0.25">
      <c r="A107" s="133"/>
      <c r="B107" s="133"/>
      <c r="C107" s="133"/>
      <c r="D107" s="133"/>
      <c r="E107" s="133"/>
      <c r="F107" s="133"/>
      <c r="G107" s="133"/>
      <c r="H107" s="133"/>
      <c r="I107" s="133"/>
      <c r="J107" s="133"/>
      <c r="K107" s="133"/>
      <c r="L107" s="133"/>
      <c r="M107" s="133"/>
      <c r="N107" s="133"/>
      <c r="O107" s="133"/>
      <c r="P107" s="133"/>
    </row>
    <row r="108" spans="1:16" x14ac:dyDescent="0.25">
      <c r="A108" s="133"/>
      <c r="B108" s="133"/>
      <c r="C108" s="133"/>
      <c r="D108" s="133"/>
      <c r="E108" s="133"/>
      <c r="F108" s="133"/>
      <c r="G108" s="133"/>
      <c r="H108" s="133"/>
      <c r="I108" s="133"/>
      <c r="J108" s="133"/>
      <c r="K108" s="133"/>
      <c r="L108" s="133"/>
      <c r="M108" s="133"/>
      <c r="N108" s="133"/>
      <c r="O108" s="133"/>
      <c r="P108" s="133"/>
    </row>
  </sheetData>
  <mergeCells count="1">
    <mergeCell ref="A1:S30"/>
  </mergeCells>
  <pageMargins left="0.31496062992125984" right="0.11811023622047245" top="0.55118110236220474" bottom="0.55118110236220474" header="0.31496062992125984" footer="0.31496062992125984"/>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f00c05a3-a522-4b3b-aeec-75a37a6bc44f"/>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2021-04-28T09:32:32Z</cp:lastPrinted>
  <dcterms:created xsi:type="dcterms:W3CDTF">2008-10-17T11:51:54Z</dcterms:created>
  <dcterms:modified xsi:type="dcterms:W3CDTF">2021-04-29T11:33:30Z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